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7\1-2567 st\"/>
    </mc:Choice>
  </mc:AlternateContent>
  <xr:revisionPtr revIDLastSave="0" documentId="13_ncr:1_{791C3251-4B9A-4968-9CD3-CC52E4678193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3-1" sheetId="31" r:id="rId1"/>
    <sheet name="3-2" sheetId="46" r:id="rId2"/>
    <sheet name="3-3" sheetId="47" r:id="rId3"/>
    <sheet name="3-4" sheetId="48" r:id="rId4"/>
    <sheet name="3-5" sheetId="49" r:id="rId5"/>
    <sheet name="3-6" sheetId="50" r:id="rId6"/>
    <sheet name="3-7" sheetId="51" r:id="rId7"/>
    <sheet name="3-8" sheetId="52" r:id="rId8"/>
    <sheet name="3-9" sheetId="53" r:id="rId9"/>
    <sheet name="3-10" sheetId="42" r:id="rId10"/>
    <sheet name="3-11" sheetId="58" r:id="rId11"/>
    <sheet name="3-12" sheetId="44" r:id="rId12"/>
    <sheet name="3-13" sheetId="60" r:id="rId13"/>
    <sheet name="3-14" sheetId="59" r:id="rId14"/>
    <sheet name="ยอด ม.3" sheetId="56" r:id="rId15"/>
  </sheets>
  <definedNames>
    <definedName name="_xlnm._FilterDatabase" localSheetId="0" hidden="1">'3-1'!$A$1:$AV$38</definedName>
    <definedName name="_xlnm._FilterDatabase" localSheetId="9" hidden="1">'3-10'!$A$1:$AU$50</definedName>
    <definedName name="_xlnm._FilterDatabase" localSheetId="10" hidden="1">'3-11'!$A$1:$AU$50</definedName>
    <definedName name="_xlnm._FilterDatabase" localSheetId="11" hidden="1">'3-12'!$A$1:$AU$38</definedName>
    <definedName name="_xlnm._FilterDatabase" localSheetId="12" hidden="1">'3-13'!$A$1:$AU$48</definedName>
    <definedName name="_xlnm._FilterDatabase" localSheetId="13" hidden="1">'3-14'!$A$1:$AU$38</definedName>
    <definedName name="_xlnm._FilterDatabase" localSheetId="1" hidden="1">'3-2'!$A$1:$AU$44</definedName>
    <definedName name="_xlnm._FilterDatabase" localSheetId="2" hidden="1">'3-3'!$A$1:$AT$44</definedName>
    <definedName name="_xlnm._FilterDatabase" localSheetId="3" hidden="1">'3-4'!$A$1:$AT$44</definedName>
    <definedName name="_xlnm._FilterDatabase" localSheetId="4" hidden="1">'3-5'!$A$1:$AT$50</definedName>
    <definedName name="_xlnm._FilterDatabase" localSheetId="5" hidden="1">'3-6'!$A$1:$AU$50</definedName>
    <definedName name="_xlnm._FilterDatabase" localSheetId="6" hidden="1">'3-7'!$A$1:$AU$50</definedName>
    <definedName name="_xlnm._FilterDatabase" localSheetId="7" hidden="1">'3-8'!$A$1:$AU$50</definedName>
    <definedName name="_xlnm._FilterDatabase" localSheetId="8" hidden="1">'3-9'!$A$1:$AU$50</definedName>
    <definedName name="_xlnm._FilterDatabase" localSheetId="14" hidden="1">'ยอด ม.3'!$A$1:$AQ$23</definedName>
    <definedName name="_xlnm.Print_Area" localSheetId="0">'3-1'!$A$1:$Y$38</definedName>
    <definedName name="_xlnm.Print_Area" localSheetId="9">'3-10'!$A$1:$Y$50</definedName>
    <definedName name="_xlnm.Print_Area" localSheetId="10">'3-11'!$A$1:$Y$50</definedName>
    <definedName name="_xlnm.Print_Area" localSheetId="11">'3-12'!$A$1:$Y$38</definedName>
    <definedName name="_xlnm.Print_Area" localSheetId="12">'3-13'!$A$1:$Y$48</definedName>
    <definedName name="_xlnm.Print_Area" localSheetId="13">'3-14'!$A$1:$Y$38</definedName>
    <definedName name="_xlnm.Print_Area" localSheetId="1">'3-2'!$A$1:$Y$44</definedName>
    <definedName name="_xlnm.Print_Area" localSheetId="2">'3-3'!$A$1:$Y$44</definedName>
    <definedName name="_xlnm.Print_Area" localSheetId="3">'3-4'!$A$1:$Y$44</definedName>
    <definedName name="_xlnm.Print_Area" localSheetId="4">'3-5'!$A$1:$Y$50</definedName>
    <definedName name="_xlnm.Print_Area" localSheetId="5">'3-6'!$A$1:$Y$50</definedName>
    <definedName name="_xlnm.Print_Area" localSheetId="6">'3-7'!$A$1:$Y$50</definedName>
    <definedName name="_xlnm.Print_Area" localSheetId="7">'3-8'!$A$1:$Y$50</definedName>
    <definedName name="_xlnm.Print_Area" localSheetId="8">'3-9'!$A$1:$Y$50</definedName>
    <definedName name="_xlnm.Print_Area" localSheetId="14">'ยอด ม.3'!$A$1:$U$32</definedName>
  </definedNames>
  <calcPr calcId="191029"/>
</workbook>
</file>

<file path=xl/calcChain.xml><?xml version="1.0" encoding="utf-8"?>
<calcChain xmlns="http://schemas.openxmlformats.org/spreadsheetml/2006/main">
  <c r="W4" i="58" l="1"/>
  <c r="W4" i="42"/>
  <c r="W4" i="53"/>
  <c r="D28" i="56"/>
  <c r="C28" i="56"/>
  <c r="E50" i="60"/>
  <c r="R1" i="60"/>
  <c r="R2" i="60"/>
  <c r="E54" i="60" l="1"/>
  <c r="E53" i="60"/>
  <c r="E52" i="60"/>
  <c r="E51" i="60"/>
  <c r="O48" i="60"/>
  <c r="I48" i="60"/>
  <c r="E48" i="60" s="1"/>
  <c r="W4" i="60"/>
  <c r="E1" i="60"/>
  <c r="E55" i="60" l="1"/>
  <c r="E44" i="59"/>
  <c r="E43" i="59"/>
  <c r="E42" i="59"/>
  <c r="E41" i="59"/>
  <c r="E40" i="59"/>
  <c r="O38" i="59"/>
  <c r="D30" i="56" s="1"/>
  <c r="H38" i="59"/>
  <c r="C30" i="56" s="1"/>
  <c r="E30" i="56" s="1"/>
  <c r="E1" i="59"/>
  <c r="A46" i="56"/>
  <c r="R2" i="58"/>
  <c r="R1" i="58"/>
  <c r="E56" i="58"/>
  <c r="E55" i="58"/>
  <c r="E54" i="58"/>
  <c r="E53" i="58"/>
  <c r="E52" i="58"/>
  <c r="O50" i="58"/>
  <c r="D24" i="56" s="1"/>
  <c r="I50" i="58"/>
  <c r="E1" i="58"/>
  <c r="R2" i="48"/>
  <c r="R1" i="48"/>
  <c r="D46" i="56"/>
  <c r="C46" i="56"/>
  <c r="W4" i="44"/>
  <c r="R2" i="44"/>
  <c r="R1" i="44"/>
  <c r="R2" i="42"/>
  <c r="R1" i="42"/>
  <c r="R2" i="53"/>
  <c r="R1" i="53"/>
  <c r="W4" i="52"/>
  <c r="R2" i="52"/>
  <c r="R1" i="52"/>
  <c r="W4" i="51"/>
  <c r="R2" i="51"/>
  <c r="R1" i="51"/>
  <c r="W4" i="50"/>
  <c r="R2" i="50"/>
  <c r="R1" i="50"/>
  <c r="R2" i="49"/>
  <c r="R1" i="49"/>
  <c r="W4" i="49"/>
  <c r="W4" i="48"/>
  <c r="W4" i="47"/>
  <c r="W4" i="46"/>
  <c r="W4" i="31"/>
  <c r="A47" i="56"/>
  <c r="F45" i="56"/>
  <c r="A45" i="56"/>
  <c r="F44" i="56"/>
  <c r="A44" i="56"/>
  <c r="F43" i="56"/>
  <c r="A43" i="56"/>
  <c r="F42" i="56"/>
  <c r="A42" i="56"/>
  <c r="F41" i="56"/>
  <c r="A41" i="56"/>
  <c r="F40" i="56"/>
  <c r="A40" i="56"/>
  <c r="F39" i="56"/>
  <c r="A39" i="56"/>
  <c r="F38" i="56"/>
  <c r="A38" i="56"/>
  <c r="F37" i="56"/>
  <c r="A37" i="56"/>
  <c r="F36" i="56"/>
  <c r="A36" i="56"/>
  <c r="F35" i="56"/>
  <c r="A35" i="56"/>
  <c r="F34" i="56"/>
  <c r="A34" i="56"/>
  <c r="E45" i="59" l="1"/>
  <c r="D38" i="59"/>
  <c r="E57" i="58"/>
  <c r="E28" i="56"/>
  <c r="E46" i="56" s="1"/>
  <c r="E50" i="58"/>
  <c r="C24" i="56"/>
  <c r="R2" i="47"/>
  <c r="R1" i="47"/>
  <c r="R2" i="46"/>
  <c r="R1" i="46"/>
  <c r="R2" i="31"/>
  <c r="R1" i="31"/>
  <c r="D1" i="56" l="1"/>
  <c r="E1" i="44" l="1"/>
  <c r="E1" i="42"/>
  <c r="E1" i="53"/>
  <c r="E1" i="52"/>
  <c r="E1" i="51"/>
  <c r="E1" i="50"/>
  <c r="E1" i="49"/>
  <c r="E1" i="48"/>
  <c r="E1" i="47"/>
  <c r="E1" i="46"/>
  <c r="E44" i="44" l="1"/>
  <c r="E43" i="44"/>
  <c r="E42" i="44"/>
  <c r="E41" i="44"/>
  <c r="E40" i="44"/>
  <c r="E56" i="42"/>
  <c r="E55" i="42"/>
  <c r="E54" i="42"/>
  <c r="E53" i="42"/>
  <c r="E52" i="42"/>
  <c r="E56" i="53"/>
  <c r="E55" i="53"/>
  <c r="E54" i="53"/>
  <c r="E53" i="53"/>
  <c r="E52" i="53"/>
  <c r="E56" i="52"/>
  <c r="E55" i="52"/>
  <c r="E54" i="52"/>
  <c r="E53" i="52"/>
  <c r="E52" i="52"/>
  <c r="E56" i="51"/>
  <c r="E55" i="51"/>
  <c r="E54" i="51"/>
  <c r="E53" i="51"/>
  <c r="E52" i="51"/>
  <c r="E56" i="50"/>
  <c r="E55" i="50"/>
  <c r="E54" i="50"/>
  <c r="E53" i="50"/>
  <c r="E52" i="50"/>
  <c r="E56" i="49"/>
  <c r="E55" i="49"/>
  <c r="E54" i="49"/>
  <c r="E53" i="49"/>
  <c r="E52" i="49"/>
  <c r="E50" i="48"/>
  <c r="E49" i="48"/>
  <c r="E48" i="48"/>
  <c r="E47" i="48"/>
  <c r="E46" i="48"/>
  <c r="E50" i="47"/>
  <c r="E49" i="47"/>
  <c r="E48" i="47"/>
  <c r="E47" i="47"/>
  <c r="E46" i="47"/>
  <c r="E50" i="46"/>
  <c r="E49" i="46"/>
  <c r="E48" i="46"/>
  <c r="E47" i="46"/>
  <c r="E46" i="46"/>
  <c r="E44" i="31"/>
  <c r="E43" i="31"/>
  <c r="E42" i="31"/>
  <c r="E41" i="31"/>
  <c r="E40" i="31"/>
  <c r="O38" i="44"/>
  <c r="D26" i="56" s="1"/>
  <c r="D45" i="56" s="1"/>
  <c r="I38" i="44"/>
  <c r="C26" i="56" s="1"/>
  <c r="D44" i="56"/>
  <c r="O50" i="42"/>
  <c r="D22" i="56" s="1"/>
  <c r="D43" i="56" s="1"/>
  <c r="I50" i="42"/>
  <c r="C22" i="56" s="1"/>
  <c r="O50" i="53"/>
  <c r="D20" i="56" s="1"/>
  <c r="D42" i="56" s="1"/>
  <c r="I50" i="53"/>
  <c r="C20" i="56" s="1"/>
  <c r="O50" i="52"/>
  <c r="D18" i="56" s="1"/>
  <c r="D41" i="56" s="1"/>
  <c r="I50" i="52"/>
  <c r="C18" i="56" s="1"/>
  <c r="O50" i="51"/>
  <c r="D16" i="56" s="1"/>
  <c r="D40" i="56" s="1"/>
  <c r="I50" i="51"/>
  <c r="C16" i="56" s="1"/>
  <c r="O50" i="50"/>
  <c r="D14" i="56" s="1"/>
  <c r="D39" i="56" s="1"/>
  <c r="I50" i="50"/>
  <c r="C14" i="56" s="1"/>
  <c r="O50" i="49"/>
  <c r="D12" i="56" s="1"/>
  <c r="D38" i="56" s="1"/>
  <c r="I50" i="49"/>
  <c r="C12" i="56" s="1"/>
  <c r="O44" i="48"/>
  <c r="D10" i="56" s="1"/>
  <c r="D37" i="56" s="1"/>
  <c r="I44" i="48"/>
  <c r="C10" i="56" s="1"/>
  <c r="O44" i="47"/>
  <c r="D8" i="56" s="1"/>
  <c r="D36" i="56" s="1"/>
  <c r="I44" i="47"/>
  <c r="C8" i="56" s="1"/>
  <c r="O44" i="46"/>
  <c r="D6" i="56" s="1"/>
  <c r="D35" i="56" s="1"/>
  <c r="I44" i="46"/>
  <c r="C6" i="56" s="1"/>
  <c r="O38" i="31"/>
  <c r="D4" i="56" s="1"/>
  <c r="I38" i="31"/>
  <c r="C4" i="56" s="1"/>
  <c r="H4" i="56" l="1"/>
  <c r="H6" i="56"/>
  <c r="H8" i="56"/>
  <c r="H10" i="56"/>
  <c r="H12" i="56"/>
  <c r="C32" i="56"/>
  <c r="C47" i="56" s="1"/>
  <c r="D32" i="56"/>
  <c r="D47" i="56" s="1"/>
  <c r="C34" i="56"/>
  <c r="E4" i="56"/>
  <c r="C37" i="56"/>
  <c r="E10" i="56"/>
  <c r="E37" i="56" s="1"/>
  <c r="C38" i="56"/>
  <c r="E12" i="56"/>
  <c r="E38" i="56" s="1"/>
  <c r="C44" i="56"/>
  <c r="E24" i="56"/>
  <c r="E44" i="56" s="1"/>
  <c r="C40" i="56"/>
  <c r="E16" i="56"/>
  <c r="E40" i="56" s="1"/>
  <c r="C43" i="56"/>
  <c r="E22" i="56"/>
  <c r="E43" i="56" s="1"/>
  <c r="D34" i="56"/>
  <c r="C35" i="56"/>
  <c r="E6" i="56"/>
  <c r="E35" i="56" s="1"/>
  <c r="C41" i="56"/>
  <c r="E18" i="56"/>
  <c r="E41" i="56" s="1"/>
  <c r="C36" i="56"/>
  <c r="E8" i="56"/>
  <c r="E36" i="56" s="1"/>
  <c r="C39" i="56"/>
  <c r="E14" i="56"/>
  <c r="E39" i="56" s="1"/>
  <c r="C42" i="56"/>
  <c r="E20" i="56"/>
  <c r="E42" i="56" s="1"/>
  <c r="C45" i="56"/>
  <c r="E26" i="56"/>
  <c r="E45" i="56" s="1"/>
  <c r="E50" i="53"/>
  <c r="E51" i="47"/>
  <c r="E57" i="53"/>
  <c r="E57" i="51"/>
  <c r="E45" i="44"/>
  <c r="E57" i="42"/>
  <c r="E57" i="52"/>
  <c r="E57" i="50"/>
  <c r="E57" i="49"/>
  <c r="E51" i="48"/>
  <c r="E51" i="46"/>
  <c r="E50" i="52"/>
  <c r="E44" i="46"/>
  <c r="E50" i="42"/>
  <c r="E38" i="44"/>
  <c r="E50" i="51"/>
  <c r="E50" i="50"/>
  <c r="E50" i="49"/>
  <c r="E44" i="48"/>
  <c r="E44" i="47"/>
  <c r="E32" i="56" l="1"/>
  <c r="E47" i="56" s="1"/>
  <c r="H14" i="56"/>
  <c r="E34" i="56"/>
  <c r="E45" i="31"/>
  <c r="E38" i="31"/>
</calcChain>
</file>

<file path=xl/sharedStrings.xml><?xml version="1.0" encoding="utf-8"?>
<sst xmlns="http://schemas.openxmlformats.org/spreadsheetml/2006/main" count="2281" uniqueCount="968">
  <si>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</si>
  <si>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</si>
  <si>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</si>
  <si>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</si>
  <si>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</si>
  <si>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</si>
  <si>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</si>
  <si>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</si>
  <si>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</si>
  <si>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</si>
  <si>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</si>
  <si>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</si>
  <si>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</si>
  <si>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</si>
  <si>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</si>
  <si>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</si>
  <si>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</si>
  <si>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</si>
  <si>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</si>
  <si>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</si>
  <si>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</si>
  <si>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</si>
  <si>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</si>
  <si>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ด</t>
  </si>
  <si>
    <t>ล</t>
  </si>
  <si>
    <t>น</t>
  </si>
  <si>
    <t>ม</t>
  </si>
  <si>
    <t>ฟ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</si>
  <si>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</si>
  <si>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</si>
  <si>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</si>
  <si>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โครงการส่งเสริมความสามารถด้านคณิตศาสตร์และวิทยาศาสตร์ มัธยมศึกษาตอนต้น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</si>
  <si>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</si>
  <si>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</si>
  <si>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>ม.3/1</t>
  </si>
  <si>
    <t>ม.3/2</t>
  </si>
  <si>
    <t>ม.3/3</t>
  </si>
  <si>
    <t>ม.3/5</t>
  </si>
  <si>
    <t>ม.3/6</t>
  </si>
  <si>
    <t>ม.3/7</t>
  </si>
  <si>
    <t>ม.3/8</t>
  </si>
  <si>
    <t>ม.3/9</t>
  </si>
  <si>
    <t>ม.3/10</t>
  </si>
  <si>
    <t>ม.3/11</t>
  </si>
  <si>
    <t>ม.3/12</t>
  </si>
  <si>
    <t>หัวหน้าระดับ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</si>
  <si>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</si>
  <si>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</si>
  <si>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</si>
  <si>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</si>
  <si>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 xml:space="preserve">โครงการจัดการเรียนการสอนตามหลักสูตรกระทรวงศึกษาธิการเป็นภาษาอังกฤษ (English Program)  </t>
  </si>
  <si>
    <t xml:space="preserve">      ชั้นมัธยมศึกษาปีที่ 3/1    </t>
  </si>
  <si>
    <t xml:space="preserve">      ชั้นมัธยมศึกษาปีที่ 3/2    </t>
  </si>
  <si>
    <t xml:space="preserve">      ชั้นมัธยมศึกษาปีที่ 3/3   </t>
  </si>
  <si>
    <t xml:space="preserve">      ชั้นมัธยมศึกษาปีที่ 3/4   </t>
  </si>
  <si>
    <t xml:space="preserve">      ชั้นมัธยมศึกษาปีที่ 3/5   </t>
  </si>
  <si>
    <t xml:space="preserve">      ชั้นมัธยมศึกษาปีที่ 3/6   </t>
  </si>
  <si>
    <t xml:space="preserve">      ชั้นมัธยมศึกษาปีที่ 3/7</t>
  </si>
  <si>
    <t xml:space="preserve">      ชั้นมัธยมศึกษาปีที่ 3/8</t>
  </si>
  <si>
    <t xml:space="preserve">      ชั้นมัธยมศึกษาปีที่ 3/9</t>
  </si>
  <si>
    <t xml:space="preserve">      ชั้นมัธยมศึกษาปีที่ 3/10</t>
  </si>
  <si>
    <t xml:space="preserve">      ชั้นมัธยมศึกษาปีที่ 3/11</t>
  </si>
  <si>
    <t xml:space="preserve">      ชั้นมัธยมศึกษาปีที่ 3/12</t>
  </si>
  <si>
    <t xml:space="preserve">    โรงเรียนสุราษฎร์ธานี</t>
  </si>
  <si>
    <t>รองหัวหน้าระดับฝ่ายกิจการฯ</t>
  </si>
  <si>
    <t xml:space="preserve">โครงการห้องเรียนพิเศษวิทยาศาสตร์ คณิตศาสตร์ ระดับมัธยมศึกษาตอนต้น  ตามแนวทาง สสวท.  </t>
  </si>
  <si>
    <t xml:space="preserve">จำนวนนักเรียนชั้น ม.3  </t>
  </si>
  <si>
    <t>ม.3/4</t>
  </si>
  <si>
    <t>นางสุรีรัตน์  พัฒนถลาง</t>
  </si>
  <si>
    <t>นางธรชญาน์  เหมทานนท์</t>
  </si>
  <si>
    <t>นายวรพงษ์ รักษาพราหมณ์</t>
  </si>
  <si>
    <t>พักการเรียน</t>
  </si>
  <si>
    <t xml:space="preserve">      ชั้นมัธยมศึกษาปีที่ 3/13</t>
  </si>
  <si>
    <t>ม.3/13</t>
  </si>
  <si>
    <t>...............-................</t>
  </si>
  <si>
    <t>นางสาวสุพรทิพย์  สมหวัง</t>
  </si>
  <si>
    <t>นางสุนีย์  เวชพราหมณ์</t>
  </si>
  <si>
    <t>นางสาวสิริญญา  ศรัทธาสุข</t>
  </si>
  <si>
    <t>นางสาวรมิตา  บุญสิน</t>
  </si>
  <si>
    <t>นายกิตติภูมิ  ไทรบุรี</t>
  </si>
  <si>
    <t>นายวรพงษ์  รักษาพราหมณ์</t>
  </si>
  <si>
    <t>นางนภัสนันท์  รัตนคช</t>
  </si>
  <si>
    <t>นางสาวจุฬาลักษณ์  นพพันธ์</t>
  </si>
  <si>
    <t>นายเจนรวุฒิ  บรรดาศักดิ์</t>
  </si>
  <si>
    <t>นางวิกัญญา  คูทอง</t>
  </si>
  <si>
    <t>นางสาวพัชรีวรรณ อินทสุรัช</t>
  </si>
  <si>
    <t>นางณีรชา สวัสดี</t>
  </si>
  <si>
    <t xml:space="preserve">      ชั้นมัธยมศึกษาปีที่ 3/14</t>
  </si>
  <si>
    <t>ช</t>
  </si>
  <si>
    <t>กรณ์</t>
  </si>
  <si>
    <t>วิริยะตั้งสกุล</t>
  </si>
  <si>
    <t>ชินาธิป</t>
  </si>
  <si>
    <t>ตะเภาน้อย</t>
  </si>
  <si>
    <t>ณัฐ</t>
  </si>
  <si>
    <t>อภินันทชาติ</t>
  </si>
  <si>
    <t>เดชพล</t>
  </si>
  <si>
    <t>นาคขวัญ</t>
  </si>
  <si>
    <t>ติณณ์</t>
  </si>
  <si>
    <t>ดำชะอม</t>
  </si>
  <si>
    <t>ธนกฤต</t>
  </si>
  <si>
    <t>ไชยสิทธิ์</t>
  </si>
  <si>
    <t>ธนวิชญ์</t>
  </si>
  <si>
    <t>เลี่ยนพานิช</t>
  </si>
  <si>
    <t>ธนากร</t>
  </si>
  <si>
    <t>เริงวิทย์</t>
  </si>
  <si>
    <t>ธรรศ</t>
  </si>
  <si>
    <t>ปาลคเชนทร์</t>
  </si>
  <si>
    <t>ธีธัช</t>
  </si>
  <si>
    <t>ตันติพงศ์อาภา</t>
  </si>
  <si>
    <t>นภทีป์</t>
  </si>
  <si>
    <t>ปานเมือง</t>
  </si>
  <si>
    <t>นัทธพงศ์</t>
  </si>
  <si>
    <t>สิงหะ</t>
  </si>
  <si>
    <t>พัทธดนย์</t>
  </si>
  <si>
    <t>วิมลพันธุ์</t>
  </si>
  <si>
    <t>พิสิษฐ์</t>
  </si>
  <si>
    <t>ติณสูลานนท์</t>
  </si>
  <si>
    <t>ภูมิพัฒน์</t>
  </si>
  <si>
    <t>แซ่อุ่ย</t>
  </si>
  <si>
    <t>ภูวริศ</t>
  </si>
  <si>
    <t>ทีฆภาคย์วิศิษฎ์</t>
  </si>
  <si>
    <t>ศุภวิชญ์</t>
  </si>
  <si>
    <t>พัฒนประดิษฐ์</t>
  </si>
  <si>
    <t>สุวิจักขณ์</t>
  </si>
  <si>
    <t>แสงเกื้อหนุน</t>
  </si>
  <si>
    <t>ญ</t>
  </si>
  <si>
    <t>จิรัชยา</t>
  </si>
  <si>
    <t>วาณิชย์เจริญ</t>
  </si>
  <si>
    <t>ชาลิสา</t>
  </si>
  <si>
    <t>เนตรธุวกุล</t>
  </si>
  <si>
    <t>ณัฐวรา</t>
  </si>
  <si>
    <t>ซุ่นสกุล</t>
  </si>
  <si>
    <t>นันท์นภัส</t>
  </si>
  <si>
    <t>หทัยวสีวงศ์</t>
  </si>
  <si>
    <t>นันท์ลินี</t>
  </si>
  <si>
    <t>จันทร์อินทร์</t>
  </si>
  <si>
    <t>ปวริศา</t>
  </si>
  <si>
    <t>กลัดทอง</t>
  </si>
  <si>
    <t>ปุญญาดา</t>
  </si>
  <si>
    <t>เชื้อพราหมณ์</t>
  </si>
  <si>
    <t>พัชริตา</t>
  </si>
  <si>
    <t>ทองมีเพชร</t>
  </si>
  <si>
    <t>พัณณ์ชิตา</t>
  </si>
  <si>
    <t>ทองร้อยชั่ง</t>
  </si>
  <si>
    <t>พิชชานันท์</t>
  </si>
  <si>
    <t>โอมณี</t>
  </si>
  <si>
    <t>ภัทรวลัญช์</t>
  </si>
  <si>
    <t>ตั้งทรงสวัสดิ์</t>
  </si>
  <si>
    <t>ศุภิสรา</t>
  </si>
  <si>
    <t>เกษม​สิทธิ​พร​</t>
  </si>
  <si>
    <t xml:space="preserve">      ภาคเรียนที่ 1  ปีการศึกษา 2567</t>
  </si>
  <si>
    <t>กสิน</t>
  </si>
  <si>
    <t>อัครวิฑิต</t>
  </si>
  <si>
    <t>คุณัชญ์</t>
  </si>
  <si>
    <t>เกิดก่อ</t>
  </si>
  <si>
    <t>ชวกร</t>
  </si>
  <si>
    <t>ชัยนิวัฒนา</t>
  </si>
  <si>
    <t>เตชิต</t>
  </si>
  <si>
    <t>จงจิตต์</t>
  </si>
  <si>
    <t>ทักษกร</t>
  </si>
  <si>
    <t>พัฒนเดช</t>
  </si>
  <si>
    <t>แทนคุณ</t>
  </si>
  <si>
    <t>ภิรมย์สมบัติ</t>
  </si>
  <si>
    <t>ธีทัต</t>
  </si>
  <si>
    <t>นพรัตน์</t>
  </si>
  <si>
    <t>ปภังกร</t>
  </si>
  <si>
    <t>คุ้มภัย</t>
  </si>
  <si>
    <t>ปัณณทัต</t>
  </si>
  <si>
    <t>ทัพพุน</t>
  </si>
  <si>
    <t>ปุญญพัฒน์</t>
  </si>
  <si>
    <t>บุญยังอยู่</t>
  </si>
  <si>
    <t>ปุณณพัฒน์</t>
  </si>
  <si>
    <t>พาพล</t>
  </si>
  <si>
    <t>พชรพล</t>
  </si>
  <si>
    <t>กระจะจ่าง</t>
  </si>
  <si>
    <t>วิริทธิ์พล</t>
  </si>
  <si>
    <t>ภู่ทอง</t>
  </si>
  <si>
    <t>วีรวิชญ์</t>
  </si>
  <si>
    <t>สมบูรณ์ลักขณา</t>
  </si>
  <si>
    <t>ศิรวิทย์</t>
  </si>
  <si>
    <t>บุญชูวงศ์</t>
  </si>
  <si>
    <t>สรวิชญ์</t>
  </si>
  <si>
    <t>สุขศรี</t>
  </si>
  <si>
    <t>สิรภพ</t>
  </si>
  <si>
    <t>พินิจอักษร</t>
  </si>
  <si>
    <t>อธิพัชร์</t>
  </si>
  <si>
    <t>ยังวนิชเศรษฐ</t>
  </si>
  <si>
    <t>อารักษ์</t>
  </si>
  <si>
    <t>เนียมสุวรรณ</t>
  </si>
  <si>
    <t>กัญญณัท</t>
  </si>
  <si>
    <t>อินทคง</t>
  </si>
  <si>
    <t>กิ่งโสม</t>
  </si>
  <si>
    <t>หวั่งประดิษฐ์</t>
  </si>
  <si>
    <t>จิดาภา</t>
  </si>
  <si>
    <t>ลาขุมเหล็ก</t>
  </si>
  <si>
    <t>ชนิสรา</t>
  </si>
  <si>
    <t>เพชรศรี</t>
  </si>
  <si>
    <t>ชลิดา</t>
  </si>
  <si>
    <t>กังวานธรรม</t>
  </si>
  <si>
    <t>นลิน</t>
  </si>
  <si>
    <t>บุญชัย</t>
  </si>
  <si>
    <t>ปพิชญา</t>
  </si>
  <si>
    <t>สุนธารักษ์</t>
  </si>
  <si>
    <t>พรปวีณ์</t>
  </si>
  <si>
    <t>กันณรงค์</t>
  </si>
  <si>
    <t>อุบลสถิตย์</t>
  </si>
  <si>
    <t>พาขวัญ</t>
  </si>
  <si>
    <t>คงชนะ</t>
  </si>
  <si>
    <t>พิมพ์นภา</t>
  </si>
  <si>
    <t>ภูตะมี</t>
  </si>
  <si>
    <t>ศินัญญา</t>
  </si>
  <si>
    <t>พินลานทุ่ม</t>
  </si>
  <si>
    <t>สโรชา</t>
  </si>
  <si>
    <t>แซ่หว่อง</t>
  </si>
  <si>
    <t>สุชัญญา</t>
  </si>
  <si>
    <t>คงพยัคฆ์</t>
  </si>
  <si>
    <t>สุวภัทร</t>
  </si>
  <si>
    <t>บุญมา</t>
  </si>
  <si>
    <t>อรณิชชา</t>
  </si>
  <si>
    <t>โชคชัยกวิน</t>
  </si>
  <si>
    <t>อริญชยา</t>
  </si>
  <si>
    <t xml:space="preserve"> เข็มทอง</t>
  </si>
  <si>
    <t>กษิดิ์เดช</t>
  </si>
  <si>
    <t>คงแก้ว</t>
  </si>
  <si>
    <t>กันตวิชญ์</t>
  </si>
  <si>
    <t>ชูแก้ว</t>
  </si>
  <si>
    <t>กิตติพัศ</t>
  </si>
  <si>
    <t>รอดมา</t>
  </si>
  <si>
    <t>คิดคม</t>
  </si>
  <si>
    <t>นาคทุ่งเตา</t>
  </si>
  <si>
    <t>เจริญศักดิ์</t>
  </si>
  <si>
    <t>เดิมโรย</t>
  </si>
  <si>
    <t>ณัสธร</t>
  </si>
  <si>
    <t>รัชชะ</t>
  </si>
  <si>
    <t>ถาปนิก</t>
  </si>
  <si>
    <t>เวชเตง</t>
  </si>
  <si>
    <t>ธนกร</t>
  </si>
  <si>
    <t>พันธุ์วุฒิ</t>
  </si>
  <si>
    <t>นวลทอง</t>
  </si>
  <si>
    <t>แพละออง</t>
  </si>
  <si>
    <t>ปรินทร</t>
  </si>
  <si>
    <t>เนื่องเกตุ</t>
  </si>
  <si>
    <t>ปองพล</t>
  </si>
  <si>
    <t>ธรรมรงค์</t>
  </si>
  <si>
    <t>ภีมเดช</t>
  </si>
  <si>
    <t>วงศ์สุบรรณ</t>
  </si>
  <si>
    <t>ภูวเดช</t>
  </si>
  <si>
    <t>แก้วเรือง</t>
  </si>
  <si>
    <t>รัชชานนท์</t>
  </si>
  <si>
    <t>ไมตรีสวัสดิ์</t>
  </si>
  <si>
    <t>วรพล</t>
  </si>
  <si>
    <t>เพชระ</t>
  </si>
  <si>
    <t>วรรณวัฒน์</t>
  </si>
  <si>
    <t>วรรณดี</t>
  </si>
  <si>
    <t>วุฒิชัย</t>
  </si>
  <si>
    <t>อินทชุ่ม</t>
  </si>
  <si>
    <t>อัจฉริยะ</t>
  </si>
  <si>
    <t>แสงสว่าง</t>
  </si>
  <si>
    <t>กฤตินี</t>
  </si>
  <si>
    <t>สุขะประดิษฐ</t>
  </si>
  <si>
    <t>กวิษรา</t>
  </si>
  <si>
    <t>กุมภกาญจน์</t>
  </si>
  <si>
    <t>กัญญาพัชร</t>
  </si>
  <si>
    <t>ขวัญรอด</t>
  </si>
  <si>
    <t>จงกล</t>
  </si>
  <si>
    <t>วิชัยดิษฐ</t>
  </si>
  <si>
    <t>จารวี</t>
  </si>
  <si>
    <t>ฤทธิ์ภู่</t>
  </si>
  <si>
    <t>ชณิสรา</t>
  </si>
  <si>
    <t>วิริยากุลภัทร</t>
  </si>
  <si>
    <t>ณัฐนรี</t>
  </si>
  <si>
    <t>รอดทิม</t>
  </si>
  <si>
    <t>ธนัญชนก</t>
  </si>
  <si>
    <t>มากแก้ว</t>
  </si>
  <si>
    <t>ธมนวรรณ</t>
  </si>
  <si>
    <t>นันตมาศ</t>
  </si>
  <si>
    <t>นาราชา</t>
  </si>
  <si>
    <t>รักษ์กะเปา</t>
  </si>
  <si>
    <t>ปัณณพรรษ</t>
  </si>
  <si>
    <t>เพชรมณี</t>
  </si>
  <si>
    <t>ปุณญดา</t>
  </si>
  <si>
    <t>ตั้งตรงสุนทร</t>
  </si>
  <si>
    <t>พัทธนันท์</t>
  </si>
  <si>
    <t>โอนอ่อน</t>
  </si>
  <si>
    <t>พีรชาดา</t>
  </si>
  <si>
    <t>ศักดาพันธุ์ไพศาล</t>
  </si>
  <si>
    <t>ภิรัญญา</t>
  </si>
  <si>
    <t>ว​รัน​ธร​</t>
  </si>
  <si>
    <t>ดอกไม้​เทศ​</t>
  </si>
  <si>
    <t>สลิลพิชชา</t>
  </si>
  <si>
    <t>พัฒนรักษ์</t>
  </si>
  <si>
    <t>กรวิชญ์</t>
  </si>
  <si>
    <t>จิโนวัฒน์</t>
  </si>
  <si>
    <t>กฤช</t>
  </si>
  <si>
    <t>เบ้าทอง</t>
  </si>
  <si>
    <t>กฤติน</t>
  </si>
  <si>
    <t>เพ็งหอม</t>
  </si>
  <si>
    <t>กฤษฎ์สรณัท</t>
  </si>
  <si>
    <t>จิตมุ่ง</t>
  </si>
  <si>
    <t>กฤษฎา</t>
  </si>
  <si>
    <t>ทอธราเมธา</t>
  </si>
  <si>
    <t>กิตติโชค</t>
  </si>
  <si>
    <t>ไทยดำ</t>
  </si>
  <si>
    <t>กิตติธัช</t>
  </si>
  <si>
    <t>เหล่าพราหมณ์</t>
  </si>
  <si>
    <t>จิรภัทร</t>
  </si>
  <si>
    <t>เพชรรัตน์</t>
  </si>
  <si>
    <t>ธฤนห์</t>
  </si>
  <si>
    <t>ศรีประดิษฐ์</t>
  </si>
  <si>
    <t>นพณัฐ</t>
  </si>
  <si>
    <t>ดำช่วย</t>
  </si>
  <si>
    <t>บรรณวัชร</t>
  </si>
  <si>
    <t>พรหมเล็ก</t>
  </si>
  <si>
    <t>ปรวีร์</t>
  </si>
  <si>
    <t>เพชรสุวรรณ</t>
  </si>
  <si>
    <t>ปัณณวิชญ์</t>
  </si>
  <si>
    <t>สุรไพศาลนนท์</t>
  </si>
  <si>
    <t>พัสวี</t>
  </si>
  <si>
    <t>ศรีวิเลิศ</t>
  </si>
  <si>
    <t>ภฬิฬฏะ</t>
  </si>
  <si>
    <t>แสงเพ็ง</t>
  </si>
  <si>
    <t>วรรณกร</t>
  </si>
  <si>
    <t>วิริยะพิทักษ์</t>
  </si>
  <si>
    <t>วัทธิกร</t>
  </si>
  <si>
    <t>ดาโอะ</t>
  </si>
  <si>
    <t>วิศรุต</t>
  </si>
  <si>
    <t>หีตหมื่น</t>
  </si>
  <si>
    <t>กัลยกร</t>
  </si>
  <si>
    <t>โมควงศ์</t>
  </si>
  <si>
    <t>เขมินทรา</t>
  </si>
  <si>
    <t>ขาวนิ่ม</t>
  </si>
  <si>
    <t>จิตติพัฒน์</t>
  </si>
  <si>
    <t>พิกุลทอง</t>
  </si>
  <si>
    <t>ณัฐศศิญา</t>
  </si>
  <si>
    <t>หมานมา</t>
  </si>
  <si>
    <t>ดีแอนนา</t>
  </si>
  <si>
    <t>เบอร์เกอร์สัน</t>
  </si>
  <si>
    <t>ธัญพิมล</t>
  </si>
  <si>
    <t>กุยสาย</t>
  </si>
  <si>
    <t>ธัญมน</t>
  </si>
  <si>
    <t>ถิ่นหัวเตย</t>
  </si>
  <si>
    <t>สุขสนิท</t>
  </si>
  <si>
    <t>นัรจิสชา</t>
  </si>
  <si>
    <t>หมัดชา</t>
  </si>
  <si>
    <t>ปรัชญาพร</t>
  </si>
  <si>
    <t>พรหมมาศ</t>
  </si>
  <si>
    <t>พนิตตา</t>
  </si>
  <si>
    <t>วุฒิพงศ์</t>
  </si>
  <si>
    <t>พิชญาภา</t>
  </si>
  <si>
    <t>ทองชนะ</t>
  </si>
  <si>
    <t>พิชามญธุ์</t>
  </si>
  <si>
    <t>เทพทอง</t>
  </si>
  <si>
    <t>รสริน</t>
  </si>
  <si>
    <t>ช่วยอยู่</t>
  </si>
  <si>
    <t>รักษณาลี</t>
  </si>
  <si>
    <t>วิชญวิศิษฏ์ชล</t>
  </si>
  <si>
    <t>รัฐานันท์</t>
  </si>
  <si>
    <t>วิศรุตศิลป์</t>
  </si>
  <si>
    <t>สศินันท์</t>
  </si>
  <si>
    <t>สมนึก</t>
  </si>
  <si>
    <t>สิรภัทร</t>
  </si>
  <si>
    <t>รัตนภิรมย์</t>
  </si>
  <si>
    <t>กันตินันท์</t>
  </si>
  <si>
    <t>เกิดสมบัติ</t>
  </si>
  <si>
    <t>คณพศ</t>
  </si>
  <si>
    <t>ทองปาน</t>
  </si>
  <si>
    <t>ฑาลธีร์</t>
  </si>
  <si>
    <t>เพชรศิริ</t>
  </si>
  <si>
    <t>ณพรรธ</t>
  </si>
  <si>
    <t>เจริญรุจิทรัพย์</t>
  </si>
  <si>
    <t>ณัฐชนน</t>
  </si>
  <si>
    <t>ผลเจริญ</t>
  </si>
  <si>
    <t>ธรรมทีปกุล</t>
  </si>
  <si>
    <t>ธีรเมธ</t>
  </si>
  <si>
    <t>เกตุเพชร</t>
  </si>
  <si>
    <t>พุฒิพงศ์</t>
  </si>
  <si>
    <t>ธเนศเหมรัศมิ์</t>
  </si>
  <si>
    <t>ภัทรวิธ</t>
  </si>
  <si>
    <t>อมรแก้ว</t>
  </si>
  <si>
    <t>ภูริช</t>
  </si>
  <si>
    <t>สุนทรวราภาส</t>
  </si>
  <si>
    <t>ภูริวัฑฒ์</t>
  </si>
  <si>
    <t>โชติสิงห์</t>
  </si>
  <si>
    <t>เมธังกร</t>
  </si>
  <si>
    <t>โสภา</t>
  </si>
  <si>
    <t>ยศกร</t>
  </si>
  <si>
    <t>ทับทิมทอง</t>
  </si>
  <si>
    <t>สุวรรณชัย</t>
  </si>
  <si>
    <t>จันทร์ณรงค์</t>
  </si>
  <si>
    <t>อัครวินท์</t>
  </si>
  <si>
    <t>สัมพัชนี</t>
  </si>
  <si>
    <t>กนกภรณ์</t>
  </si>
  <si>
    <t>เพ็ชญไพศิษฎ์</t>
  </si>
  <si>
    <t>กานต์พิชชา</t>
  </si>
  <si>
    <t>เพชรสถิตย์</t>
  </si>
  <si>
    <t>เกล้าอารยา</t>
  </si>
  <si>
    <t>สูฝน</t>
  </si>
  <si>
    <t>ครองขวัญ</t>
  </si>
  <si>
    <t>จินดาวรรณ์</t>
  </si>
  <si>
    <t>จุฑารัตน์</t>
  </si>
  <si>
    <t>จิตราภิรมย์</t>
  </si>
  <si>
    <t>ญาณิดา</t>
  </si>
  <si>
    <t>ทองสร้าง</t>
  </si>
  <si>
    <t>ฐิติชญา</t>
  </si>
  <si>
    <t>ประยูรบุตร</t>
  </si>
  <si>
    <t>ณัฐวดี</t>
  </si>
  <si>
    <t>กิจขุนทด</t>
  </si>
  <si>
    <t>ทักษอร</t>
  </si>
  <si>
    <t>เนตรน้อย</t>
  </si>
  <si>
    <t>ธีวัลย์นัฐ</t>
  </si>
  <si>
    <t>แก้วพิชัย</t>
  </si>
  <si>
    <t>ปัณฑิตา</t>
  </si>
  <si>
    <t>บุญเพชร</t>
  </si>
  <si>
    <t>ศรีสวัสดิ์</t>
  </si>
  <si>
    <t>พรวรินทร์</t>
  </si>
  <si>
    <t>พิริเยศยางกูร</t>
  </si>
  <si>
    <t>พลอยปภัสร์</t>
  </si>
  <si>
    <t>ปฐมเตชะกุล</t>
  </si>
  <si>
    <t>พิมพ์ดาว</t>
  </si>
  <si>
    <t>สถิตยานุรักษ์</t>
  </si>
  <si>
    <t>เพชรคัมภรณ์</t>
  </si>
  <si>
    <t>พงษ์สุวรรณ</t>
  </si>
  <si>
    <t>เพ็ญศุภา</t>
  </si>
  <si>
    <t>ตั้งต้นเจริญ</t>
  </si>
  <si>
    <t>ภัณฑิลา</t>
  </si>
  <si>
    <t>ปาณะบุตร</t>
  </si>
  <si>
    <t>รินลดา</t>
  </si>
  <si>
    <t>บุญฉิม</t>
  </si>
  <si>
    <t>รุจิราพร</t>
  </si>
  <si>
    <t>พุทธิรักษ์</t>
  </si>
  <si>
    <t>วิรัลพัชร</t>
  </si>
  <si>
    <t>เดชนะ</t>
  </si>
  <si>
    <t>วีรวรรณ</t>
  </si>
  <si>
    <t>บุญมี</t>
  </si>
  <si>
    <t>วีรสา</t>
  </si>
  <si>
    <t>จันทร์ทอง</t>
  </si>
  <si>
    <t>สรัญชญาฎ์</t>
  </si>
  <si>
    <t>ยวงทอง</t>
  </si>
  <si>
    <t>สุทธิดา</t>
  </si>
  <si>
    <t>จิตต์สุภาพ</t>
  </si>
  <si>
    <t>สุประวีณ์</t>
  </si>
  <si>
    <t>พรหมวิเศษ</t>
  </si>
  <si>
    <t>หนึ่งนัดดา</t>
  </si>
  <si>
    <t>อุดม</t>
  </si>
  <si>
    <t>กฤษณพงศ์</t>
  </si>
  <si>
    <t>กรีน</t>
  </si>
  <si>
    <t>ชนาเมธ</t>
  </si>
  <si>
    <t>อินทวิเศษ</t>
  </si>
  <si>
    <t>ณกฤติ</t>
  </si>
  <si>
    <t>รุจิภากรณ์</t>
  </si>
  <si>
    <t>ณฐกร</t>
  </si>
  <si>
    <t>เสนทองแก้ว</t>
  </si>
  <si>
    <t>ณัฎฐ์ธนัน</t>
  </si>
  <si>
    <t>ศรีสุวรรณ</t>
  </si>
  <si>
    <t>ณัฐกิตติ์</t>
  </si>
  <si>
    <t>ภิญโญ</t>
  </si>
  <si>
    <t>ตรัยคณิตศ์</t>
  </si>
  <si>
    <t>อาจณรงค์</t>
  </si>
  <si>
    <t>แทนวุฒิ</t>
  </si>
  <si>
    <t>เครือรัตน์</t>
  </si>
  <si>
    <t>นันตไชย</t>
  </si>
  <si>
    <t>บูรณะพงค์</t>
  </si>
  <si>
    <t>พงศกร</t>
  </si>
  <si>
    <t>พิชาญ</t>
  </si>
  <si>
    <t>โปเซ่ง</t>
  </si>
  <si>
    <t>ภูมิภพ</t>
  </si>
  <si>
    <t>ฤกษ์วัลย์</t>
  </si>
  <si>
    <t>วงศกร</t>
  </si>
  <si>
    <t>สมอาษา</t>
  </si>
  <si>
    <t>ศรรวริศ</t>
  </si>
  <si>
    <t>ขนานสุข</t>
  </si>
  <si>
    <t>สุภทัต</t>
  </si>
  <si>
    <t>ทินพลกรัง</t>
  </si>
  <si>
    <t>กนกวรรณ</t>
  </si>
  <si>
    <t>วงค์พนม</t>
  </si>
  <si>
    <t>กนิกนันต์</t>
  </si>
  <si>
    <t>แจ้งใจ</t>
  </si>
  <si>
    <t>ชนกนันท์</t>
  </si>
  <si>
    <t>กาญจนพานิช</t>
  </si>
  <si>
    <t>ชัชฎาภรณ์</t>
  </si>
  <si>
    <t>ช่วงชูศรี</t>
  </si>
  <si>
    <t>จันฟัก</t>
  </si>
  <si>
    <t>ฐายิกา</t>
  </si>
  <si>
    <t>ดากานดา</t>
  </si>
  <si>
    <t>แท่นอ่อน</t>
  </si>
  <si>
    <t>ตรีทิพย์นิภา</t>
  </si>
  <si>
    <t>ฐิตะฐาน</t>
  </si>
  <si>
    <t>ธนิชา</t>
  </si>
  <si>
    <t>แสงสวัสดิ์</t>
  </si>
  <si>
    <t>ธนิษฐาพร</t>
  </si>
  <si>
    <t>บุญธรรม</t>
  </si>
  <si>
    <t>ปรายฟ้า</t>
  </si>
  <si>
    <t>แซ่โก๊ย</t>
  </si>
  <si>
    <t>ปริญญดา</t>
  </si>
  <si>
    <t>อำลอย</t>
  </si>
  <si>
    <t>ปวิตรา</t>
  </si>
  <si>
    <t>ปาณิดา</t>
  </si>
  <si>
    <t>วงศ์สิงห์</t>
  </si>
  <si>
    <t>ปานชีวา</t>
  </si>
  <si>
    <t>สุทธิรักษ์</t>
  </si>
  <si>
    <t>พิชญธิดา</t>
  </si>
  <si>
    <t>ฤกษ์อ่อน</t>
  </si>
  <si>
    <t>พิมพ์วลี</t>
  </si>
  <si>
    <t>เทียมประทีป</t>
  </si>
  <si>
    <t>เพียงฟ้า</t>
  </si>
  <si>
    <t>ธนเกียรติวงษ์</t>
  </si>
  <si>
    <t>ภัทรภร</t>
  </si>
  <si>
    <t>แซ่เล้า</t>
  </si>
  <si>
    <t>ภัทรฤทัย</t>
  </si>
  <si>
    <t>บุญญภัทร</t>
  </si>
  <si>
    <t>รภัสกร</t>
  </si>
  <si>
    <t>เกิดแก้ว</t>
  </si>
  <si>
    <t>วรปภัส</t>
  </si>
  <si>
    <t>ว่องสกุล</t>
  </si>
  <si>
    <t>วรีวรรณ</t>
  </si>
  <si>
    <t>ศิริกานดา</t>
  </si>
  <si>
    <t>พัฒน์ใหญ่</t>
  </si>
  <si>
    <t>ตรีสิริเกษม</t>
  </si>
  <si>
    <t>อมาวสุ</t>
  </si>
  <si>
    <t>ภูมิพิทักษ์</t>
  </si>
  <si>
    <t>อลิชา</t>
  </si>
  <si>
    <t>วงศ์ปะละ</t>
  </si>
  <si>
    <t>แจ่มสะอาด</t>
  </si>
  <si>
    <t>กันตภณ</t>
  </si>
  <si>
    <t>สุวรรณคง</t>
  </si>
  <si>
    <t>คิรากร</t>
  </si>
  <si>
    <t>รัตนะ</t>
  </si>
  <si>
    <t>ณภัทร</t>
  </si>
  <si>
    <t>จันทรัตน์</t>
  </si>
  <si>
    <t>ใยฤทธิ์</t>
  </si>
  <si>
    <t>ธฤษณุ</t>
  </si>
  <si>
    <t>จันทร์เจริญ</t>
  </si>
  <si>
    <t>ปัณณวัฒน์</t>
  </si>
  <si>
    <t>วัฏิสุ</t>
  </si>
  <si>
    <t>สาริขา</t>
  </si>
  <si>
    <t>พีรดนย์</t>
  </si>
  <si>
    <t>ช่วยสีนวล</t>
  </si>
  <si>
    <t>เมธัส</t>
  </si>
  <si>
    <t>รินทอง</t>
  </si>
  <si>
    <t>รชต</t>
  </si>
  <si>
    <t>น้ำรอบ</t>
  </si>
  <si>
    <t>วงศธร</t>
  </si>
  <si>
    <t>ทีปะปาล</t>
  </si>
  <si>
    <t>วิชชากร</t>
  </si>
  <si>
    <t>บุญจันทร์</t>
  </si>
  <si>
    <t>วิธวินท์</t>
  </si>
  <si>
    <t>ชูศรี</t>
  </si>
  <si>
    <t>ศักรนันทน์</t>
  </si>
  <si>
    <t>พรหมเมือง</t>
  </si>
  <si>
    <t>ศิ</t>
  </si>
  <si>
    <t>ศิริตะโร</t>
  </si>
  <si>
    <t>ศิภวิช</t>
  </si>
  <si>
    <t>มีเนตร</t>
  </si>
  <si>
    <t>ศิวัช</t>
  </si>
  <si>
    <t>ชูโฉม</t>
  </si>
  <si>
    <t>ศุภกร</t>
  </si>
  <si>
    <t>นิกาหลี</t>
  </si>
  <si>
    <t>ศุภณัฐ</t>
  </si>
  <si>
    <t>ณ นคร</t>
  </si>
  <si>
    <t>ศุภฤกษ์</t>
  </si>
  <si>
    <t>ปิยะพลากร</t>
  </si>
  <si>
    <t>กวิสรา</t>
  </si>
  <si>
    <t>สุวรรณกิจ</t>
  </si>
  <si>
    <t>เกวลิน</t>
  </si>
  <si>
    <t>ชุมแสง</t>
  </si>
  <si>
    <t>จรรทพรรษ</t>
  </si>
  <si>
    <t>ชูชื่น</t>
  </si>
  <si>
    <t>จิรารัตน์</t>
  </si>
  <si>
    <t>ประพันธ์</t>
  </si>
  <si>
    <t>ฉัตรชนก</t>
  </si>
  <si>
    <t>ภูวนวิทยาคม</t>
  </si>
  <si>
    <t>ญาณิศา</t>
  </si>
  <si>
    <t>วิสามาศ</t>
  </si>
  <si>
    <t>ธนัญญา</t>
  </si>
  <si>
    <t>สิทธา</t>
  </si>
  <si>
    <t>ธนาภา</t>
  </si>
  <si>
    <t>ชีวนันทพร</t>
  </si>
  <si>
    <t>ธมน</t>
  </si>
  <si>
    <t>กาญจนรัตน์</t>
  </si>
  <si>
    <t>ธัญชนก</t>
  </si>
  <si>
    <t>ด้วงดี</t>
  </si>
  <si>
    <t>นวินดา</t>
  </si>
  <si>
    <t>ปภานัน</t>
  </si>
  <si>
    <t>แคว้นครฉิม</t>
  </si>
  <si>
    <t>ปุญญิศา</t>
  </si>
  <si>
    <t>เรือนแก้ว</t>
  </si>
  <si>
    <t>ปุณยาภรณ์</t>
  </si>
  <si>
    <t>หนูเขียว</t>
  </si>
  <si>
    <t>พัชรมัย</t>
  </si>
  <si>
    <t>ช้างนรินทร์</t>
  </si>
  <si>
    <t>พิมภณัฐ</t>
  </si>
  <si>
    <t>สุขแสง</t>
  </si>
  <si>
    <t>รังสิมา</t>
  </si>
  <si>
    <t>กาญจนกุล</t>
  </si>
  <si>
    <t>จิณวรัชยา</t>
  </si>
  <si>
    <t>จันทร์ประเสริฐ</t>
  </si>
  <si>
    <t>อรนลิน</t>
  </si>
  <si>
    <t>ชูนามะ</t>
  </si>
  <si>
    <t>อรวณิชยา</t>
  </si>
  <si>
    <t>นาคพิน</t>
  </si>
  <si>
    <t>ทรัพย์ประเสริฐ</t>
  </si>
  <si>
    <t>ก่อศักดิ์</t>
  </si>
  <si>
    <t>คงศักดิ์</t>
  </si>
  <si>
    <t>กิตติภูมิ</t>
  </si>
  <si>
    <t>ล่องพรหม</t>
  </si>
  <si>
    <t>ดาราสิชฌน์</t>
  </si>
  <si>
    <t>จักรภัทร</t>
  </si>
  <si>
    <t>ตั้งแก้ว</t>
  </si>
  <si>
    <t>ณัฏฐ์ณยศ</t>
  </si>
  <si>
    <t>พัฒนเชียร</t>
  </si>
  <si>
    <t>ตรีวิชญ์</t>
  </si>
  <si>
    <t>สุจีรพันธ์</t>
  </si>
  <si>
    <t>ธนภัทร</t>
  </si>
  <si>
    <t>พลภักดี</t>
  </si>
  <si>
    <t>นนท์ธวัฒน์</t>
  </si>
  <si>
    <t>อานนท์</t>
  </si>
  <si>
    <t>พรหมสวาท</t>
  </si>
  <si>
    <t>พรหมพิทักษ์</t>
  </si>
  <si>
    <t>ชวรางกูร</t>
  </si>
  <si>
    <t>ภวินท์</t>
  </si>
  <si>
    <t>โต๊ะอีสอ</t>
  </si>
  <si>
    <t>วรภัทร</t>
  </si>
  <si>
    <t>ขำเอี่ยม</t>
  </si>
  <si>
    <t>ลิ้มวิชิต</t>
  </si>
  <si>
    <t>สิทธิพัฒน์</t>
  </si>
  <si>
    <t>ใจเสมอ</t>
  </si>
  <si>
    <t>อดิศร</t>
  </si>
  <si>
    <t>สันโดด</t>
  </si>
  <si>
    <t>อนิรุจน์</t>
  </si>
  <si>
    <t>สุขอนุเคราะห์</t>
  </si>
  <si>
    <t>เคารพรัตน์</t>
  </si>
  <si>
    <t>อารากันท์</t>
  </si>
  <si>
    <t>เจะหม้าหลี</t>
  </si>
  <si>
    <t>อิทธิพัทธ์</t>
  </si>
  <si>
    <t>ทิพยธรรม</t>
  </si>
  <si>
    <t>กัญญารัตน์</t>
  </si>
  <si>
    <t>นพสกุล</t>
  </si>
  <si>
    <t>ชญาดา</t>
  </si>
  <si>
    <t>ธัญญากรณ์</t>
  </si>
  <si>
    <t>ชมพูนุท</t>
  </si>
  <si>
    <t>ขวัญกวิน</t>
  </si>
  <si>
    <t>ชัญญา</t>
  </si>
  <si>
    <t>ชุติกาญจน์</t>
  </si>
  <si>
    <t>คงชาตรี</t>
  </si>
  <si>
    <t>ณัฏฐณิชา</t>
  </si>
  <si>
    <t>แกล้วกล้า</t>
  </si>
  <si>
    <t>ณัฐณิชา</t>
  </si>
  <si>
    <t>สมจันทร์</t>
  </si>
  <si>
    <t>ณัฐรดา</t>
  </si>
  <si>
    <t>นาคสนั่น</t>
  </si>
  <si>
    <t>ดุจฟ้าใส</t>
  </si>
  <si>
    <t>ธานีรัตน์</t>
  </si>
  <si>
    <t>ติณณา</t>
  </si>
  <si>
    <t>คงปาน</t>
  </si>
  <si>
    <t>นัทธ์ชนัน</t>
  </si>
  <si>
    <t>พัฒนศักดิ์</t>
  </si>
  <si>
    <t>บุณยานุช</t>
  </si>
  <si>
    <t>อุดมวชิระมงคล</t>
  </si>
  <si>
    <t>ร่าหมาน</t>
  </si>
  <si>
    <t>ปัญฑิตา</t>
  </si>
  <si>
    <t>มูสิมูล</t>
  </si>
  <si>
    <t>ปุณณิกา</t>
  </si>
  <si>
    <t>บุณยะตุลานนท์</t>
  </si>
  <si>
    <t>พัชรพรรณ</t>
  </si>
  <si>
    <t>ชุ่มชื่น</t>
  </si>
  <si>
    <t>เพชรภูษา</t>
  </si>
  <si>
    <t>เพ็ชรบูรณ์</t>
  </si>
  <si>
    <t>ภคพร</t>
  </si>
  <si>
    <t>แซ่หลี</t>
  </si>
  <si>
    <t>วริศรา</t>
  </si>
  <si>
    <t>คงปลอด</t>
  </si>
  <si>
    <t>ศตพร</t>
  </si>
  <si>
    <t>เกื้อหนุน</t>
  </si>
  <si>
    <t>สิริพิชชา</t>
  </si>
  <si>
    <t>คำชุมภู</t>
  </si>
  <si>
    <t>โสภิดา</t>
  </si>
  <si>
    <t>หนูแก้ว</t>
  </si>
  <si>
    <t>กษิ</t>
  </si>
  <si>
    <t>บางรักษ์</t>
  </si>
  <si>
    <t>เกียรติภูมิ</t>
  </si>
  <si>
    <t>เดชมณี</t>
  </si>
  <si>
    <t>ฉัตรเฉลิมชัย</t>
  </si>
  <si>
    <t>ชุมทอง</t>
  </si>
  <si>
    <t>ชาครีย์วร</t>
  </si>
  <si>
    <t>พรหมแก้ว</t>
  </si>
  <si>
    <t>ณฐชัย</t>
  </si>
  <si>
    <t>ชูเกียรติเถกิง</t>
  </si>
  <si>
    <t>ไตรเดช</t>
  </si>
  <si>
    <t>ชูขันธ์</t>
  </si>
  <si>
    <t>แทนทวี</t>
  </si>
  <si>
    <t>ขจรบุญ</t>
  </si>
  <si>
    <t>ธีร์ธวัช</t>
  </si>
  <si>
    <t>งามดี</t>
  </si>
  <si>
    <t>ธีรภัทร</t>
  </si>
  <si>
    <t>เธียรวิชญ์</t>
  </si>
  <si>
    <t>แก้วแสง</t>
  </si>
  <si>
    <t>นนทพัทธ์</t>
  </si>
  <si>
    <t>สุทธิกิจ</t>
  </si>
  <si>
    <t>นวนนท์</t>
  </si>
  <si>
    <t>พรหมทอง</t>
  </si>
  <si>
    <t>พชธกร</t>
  </si>
  <si>
    <t>เรืองจันทร์</t>
  </si>
  <si>
    <t>ภัทรกร</t>
  </si>
  <si>
    <t>พรหมเจียม</t>
  </si>
  <si>
    <t>จำปาอูบ</t>
  </si>
  <si>
    <t>ชัญจุกรณ์</t>
  </si>
  <si>
    <t>สหรัฐ</t>
  </si>
  <si>
    <t>สิรวิชญ์</t>
  </si>
  <si>
    <t>กลิ่นคล้าย</t>
  </si>
  <si>
    <t>อนาวิน</t>
  </si>
  <si>
    <t>ทองละมุน</t>
  </si>
  <si>
    <t>กฤติยาณี</t>
  </si>
  <si>
    <t>วารีเพชร</t>
  </si>
  <si>
    <t>อินทอง</t>
  </si>
  <si>
    <t>ชิชญา</t>
  </si>
  <si>
    <t>ชานะมัย</t>
  </si>
  <si>
    <t>ณัฐธยาน์</t>
  </si>
  <si>
    <t>คงใหม่</t>
  </si>
  <si>
    <t>ตมณา</t>
  </si>
  <si>
    <t>พิทักษ์เจริญ</t>
  </si>
  <si>
    <t>ทัชชกร</t>
  </si>
  <si>
    <t>เครือหงส์</t>
  </si>
  <si>
    <t>เทียนพรรษา</t>
  </si>
  <si>
    <t>วรรณนุช</t>
  </si>
  <si>
    <t>ธนพร</t>
  </si>
  <si>
    <t>โม่สี</t>
  </si>
  <si>
    <t>ธนวรรณ</t>
  </si>
  <si>
    <t>คงกะเเดะ</t>
  </si>
  <si>
    <t>พุ่มพุทธ</t>
  </si>
  <si>
    <t>นันทิกานต์</t>
  </si>
  <si>
    <t>จิระปฏินันท์</t>
  </si>
  <si>
    <t>ปริยากร</t>
  </si>
  <si>
    <t>อุปการแก้ว</t>
  </si>
  <si>
    <t>ปวีณ์กร</t>
  </si>
  <si>
    <t>ปัญจพาณ์</t>
  </si>
  <si>
    <t>กลับรินทร์</t>
  </si>
  <si>
    <t>แพรวชญาน์</t>
  </si>
  <si>
    <t>พรหมมากร</t>
  </si>
  <si>
    <t>วิธีธรรม</t>
  </si>
  <si>
    <t>มณฑิตา</t>
  </si>
  <si>
    <t>ทิพย์เพชร</t>
  </si>
  <si>
    <t>มนัสนันท์</t>
  </si>
  <si>
    <t>ซื่อสัตย์</t>
  </si>
  <si>
    <t>วรัมพร</t>
  </si>
  <si>
    <t>หมื่นมะเริง</t>
  </si>
  <si>
    <t>หมั่นไชย</t>
  </si>
  <si>
    <t>ศศิณิชา</t>
  </si>
  <si>
    <t>โชคคณาพิทักษ์</t>
  </si>
  <si>
    <t>สุขุมาภรณ์</t>
  </si>
  <si>
    <t>สุขสวัสดิ์</t>
  </si>
  <si>
    <t>สุพิชญา</t>
  </si>
  <si>
    <t>นาทุ่งนุ้ย</t>
  </si>
  <si>
    <t>คงบุญทอง</t>
  </si>
  <si>
    <t>ชนินทร์ธร</t>
  </si>
  <si>
    <t>ชอบตรง</t>
  </si>
  <si>
    <t>ไพบูลย์</t>
  </si>
  <si>
    <t>ณัฐภูมินทร์</t>
  </si>
  <si>
    <t>น้ำใจจริง</t>
  </si>
  <si>
    <t>ทัตเทพ</t>
  </si>
  <si>
    <t>เมืองหนู</t>
  </si>
  <si>
    <t>ธรรมธาดา</t>
  </si>
  <si>
    <t>แก้วดี</t>
  </si>
  <si>
    <t>ธีร์</t>
  </si>
  <si>
    <t>สุ่มประดิษฐ์</t>
  </si>
  <si>
    <t>ธีรัตศิษฏ์</t>
  </si>
  <si>
    <t>วัณฑาพิศิษฏ์</t>
  </si>
  <si>
    <t>นัฐวรัตถ์นิล</t>
  </si>
  <si>
    <t>เพชรนิล</t>
  </si>
  <si>
    <t>นานบุญ</t>
  </si>
  <si>
    <t>ชนชื่นชมวงศ์</t>
  </si>
  <si>
    <t>ปัณณธร</t>
  </si>
  <si>
    <t>เต๋กอ๋อต้ง</t>
  </si>
  <si>
    <t>อักขราภรณ์</t>
  </si>
  <si>
    <t>ภัฎ</t>
  </si>
  <si>
    <t>หวังมุทิตากุล</t>
  </si>
  <si>
    <t>ภาวิต</t>
  </si>
  <si>
    <t>กฤชนันท์กุล</t>
  </si>
  <si>
    <t>รัชวินย์</t>
  </si>
  <si>
    <t>พูนมาศ</t>
  </si>
  <si>
    <t>วชิรวิทย์</t>
  </si>
  <si>
    <t>จันทนา</t>
  </si>
  <si>
    <t>ศิรศริต</t>
  </si>
  <si>
    <t>คำนกขุ้ม</t>
  </si>
  <si>
    <t>สิทธิภาคย์</t>
  </si>
  <si>
    <t>สังข์ไข</t>
  </si>
  <si>
    <t>อดิศัย</t>
  </si>
  <si>
    <t>พฤกษ์สุวัฒน์</t>
  </si>
  <si>
    <t>กัญจาน์รัตน์</t>
  </si>
  <si>
    <t>พรหมจันทร์</t>
  </si>
  <si>
    <t>ทับทอง</t>
  </si>
  <si>
    <t>บัวทอง</t>
  </si>
  <si>
    <t>คณาพร</t>
  </si>
  <si>
    <t>หอมประกอบ</t>
  </si>
  <si>
    <t>ชฎาพันธ์</t>
  </si>
  <si>
    <t>หิมทอง</t>
  </si>
  <si>
    <t>ชนัญธิดา</t>
  </si>
  <si>
    <t>ฤกษ์ดี</t>
  </si>
  <si>
    <t>ชาคริยา</t>
  </si>
  <si>
    <t>ทองสุวรรณ</t>
  </si>
  <si>
    <t>ณภาภัช</t>
  </si>
  <si>
    <t>อู่วณิชย์กุล</t>
  </si>
  <si>
    <t>ณิชชา</t>
  </si>
  <si>
    <t>พัชราพงศ์</t>
  </si>
  <si>
    <t>ฉิมเรือง</t>
  </si>
  <si>
    <t>เพ็งบูลย์</t>
  </si>
  <si>
    <t>ปิยมณ</t>
  </si>
  <si>
    <t>พ้นภัย</t>
  </si>
  <si>
    <t>พิชญ์ชาเวียร์</t>
  </si>
  <si>
    <t>มากนวล</t>
  </si>
  <si>
    <t>พิมลดา</t>
  </si>
  <si>
    <t>น้อยมา</t>
  </si>
  <si>
    <t>เพ็ญพิชชา</t>
  </si>
  <si>
    <t>อินทรสุวรรณ</t>
  </si>
  <si>
    <t>วริษฎา</t>
  </si>
  <si>
    <t>เวฬุธนราชิน</t>
  </si>
  <si>
    <t>ศศิวิมล</t>
  </si>
  <si>
    <t>สุพัชญา</t>
  </si>
  <si>
    <t>อชิรญาณ์</t>
  </si>
  <si>
    <t>คงสุวรรณ</t>
  </si>
  <si>
    <t>อริชยา</t>
  </si>
  <si>
    <t>สุบรรณ์</t>
  </si>
  <si>
    <t>เอมิกา</t>
  </si>
  <si>
    <t>ท่าชี</t>
  </si>
  <si>
    <t>พิมญาดา</t>
  </si>
  <si>
    <t>สืบยศ</t>
  </si>
  <si>
    <t>กรกฤต</t>
  </si>
  <si>
    <t>สุขภัคพงศ์</t>
  </si>
  <si>
    <t>กรภัทร์</t>
  </si>
  <si>
    <t>ชูมณี</t>
  </si>
  <si>
    <t>กรวีร์</t>
  </si>
  <si>
    <t>แก้วกัญญาติ</t>
  </si>
  <si>
    <t>พนมวัน ณ อยุธยา</t>
  </si>
  <si>
    <t>ณฐภัทร</t>
  </si>
  <si>
    <t>กุลอ่อน</t>
  </si>
  <si>
    <t>ณฐมงคล</t>
  </si>
  <si>
    <t>นิลสาย</t>
  </si>
  <si>
    <t>หีตช่วย</t>
  </si>
  <si>
    <t>แซ่หม่ง</t>
  </si>
  <si>
    <t>เนติภูมิ</t>
  </si>
  <si>
    <t>ชุมเชิงกาญจน์</t>
  </si>
  <si>
    <t>ปรัญชัย</t>
  </si>
  <si>
    <t>ไทยประยูร</t>
  </si>
  <si>
    <t>พัชรพล</t>
  </si>
  <si>
    <t>แสงทอง</t>
  </si>
  <si>
    <t>พัสกร</t>
  </si>
  <si>
    <t>ฟ้าสิริพร</t>
  </si>
  <si>
    <t>พีรพล</t>
  </si>
  <si>
    <t>พัคค์สุนทร</t>
  </si>
  <si>
    <t>พีรพัฒน์</t>
  </si>
  <si>
    <t>ดำดี</t>
  </si>
  <si>
    <t>ภูผา</t>
  </si>
  <si>
    <t>อินทชัย</t>
  </si>
  <si>
    <t>ภูวดินทร์</t>
  </si>
  <si>
    <t>ไกรเดช</t>
  </si>
  <si>
    <t>ศักดินนท์</t>
  </si>
  <si>
    <t>วงค์ถาวร</t>
  </si>
  <si>
    <t>สันติชัย</t>
  </si>
  <si>
    <t>รักษายศ</t>
  </si>
  <si>
    <t>สุทถิพันธ์</t>
  </si>
  <si>
    <t>ร่มพฤกษ์</t>
  </si>
  <si>
    <t>อริย์ธัช</t>
  </si>
  <si>
    <t>ศิวายพราหมณ์</t>
  </si>
  <si>
    <t>อิงคยุตม์</t>
  </si>
  <si>
    <t>เต็มพร้อม</t>
  </si>
  <si>
    <t>กานต์ธีรา</t>
  </si>
  <si>
    <t>อู่เงิน</t>
  </si>
  <si>
    <t>ฐิติภรณ์</t>
  </si>
  <si>
    <t>แซ่ตั่น</t>
  </si>
  <si>
    <t>ธรรมิตาว์</t>
  </si>
  <si>
    <t>เพชรสุด</t>
  </si>
  <si>
    <t>ธัญญ์พิชชา</t>
  </si>
  <si>
    <t>โพธิ์ถาวร</t>
  </si>
  <si>
    <t>นิชาภา</t>
  </si>
  <si>
    <t>กรีไกรนุช</t>
  </si>
  <si>
    <t>ปพาวรินทร์</t>
  </si>
  <si>
    <t>สร้อยสนธิ์</t>
  </si>
  <si>
    <t>พัชรากร</t>
  </si>
  <si>
    <t>จันทร์เรือง</t>
  </si>
  <si>
    <t>เสือดาว</t>
  </si>
  <si>
    <t>ภัททิรา</t>
  </si>
  <si>
    <t>สุพัฒน์แก้ว</t>
  </si>
  <si>
    <t>ภัทรชนันท์</t>
  </si>
  <si>
    <t>ศรีสุข</t>
  </si>
  <si>
    <t>ภัทราพร</t>
  </si>
  <si>
    <t>อยู่ศรี</t>
  </si>
  <si>
    <t>ลภัสรดา</t>
  </si>
  <si>
    <t>ศรีสุบรรณ</t>
  </si>
  <si>
    <t>เทือกสุบรรณ</t>
  </si>
  <si>
    <t>ศิร์ณภัส</t>
  </si>
  <si>
    <t>ปานเพชร</t>
  </si>
  <si>
    <t>ศิริรัตน์</t>
  </si>
  <si>
    <t>เพชรพิรุณ</t>
  </si>
  <si>
    <t>ศุภาพิชญ์</t>
  </si>
  <si>
    <t>ลิสวัสดิ์</t>
  </si>
  <si>
    <t>สุทธิกานต์</t>
  </si>
  <si>
    <t>บุตรดาวงค์</t>
  </si>
  <si>
    <t>อภิญญา</t>
  </si>
  <si>
    <t>อาฬสา</t>
  </si>
  <si>
    <t>เจริญสินพิสุทธิ์</t>
  </si>
  <si>
    <t>กฤษิกร</t>
  </si>
  <si>
    <t>เอี่ยมสร้อง</t>
  </si>
  <si>
    <t>ณฐวัฒน์</t>
  </si>
  <si>
    <t>ภัทรปรัชญากุล</t>
  </si>
  <si>
    <t>ทวิร์ธัมม์</t>
  </si>
  <si>
    <t>ธรรมนิยม</t>
  </si>
  <si>
    <t>ธนาธิป</t>
  </si>
  <si>
    <t>พัฒนนิกร</t>
  </si>
  <si>
    <t>เสือปาน</t>
  </si>
  <si>
    <t>บุณยกร</t>
  </si>
  <si>
    <t>นิสภกุล</t>
  </si>
  <si>
    <t>ปรัตถกร</t>
  </si>
  <si>
    <t>หนูสุข</t>
  </si>
  <si>
    <t>ปราณประชา</t>
  </si>
  <si>
    <t>เหมือนประสาท</t>
  </si>
  <si>
    <t>ปิยนัยน์</t>
  </si>
  <si>
    <t>วงษ์ประยูร</t>
  </si>
  <si>
    <t>นุ่มทอง</t>
  </si>
  <si>
    <t>ลิ้มเวชศิลป์</t>
  </si>
  <si>
    <t>ภูวิช</t>
  </si>
  <si>
    <t>ณ พัทลุง</t>
  </si>
  <si>
    <t>ยศพงศ์</t>
  </si>
  <si>
    <t>สำราญกิจณัฐ</t>
  </si>
  <si>
    <t>สหรรษวรรษ</t>
  </si>
  <si>
    <t>ต้นชู</t>
  </si>
  <si>
    <t>เอกพล</t>
  </si>
  <si>
    <t>คูณสม</t>
  </si>
  <si>
    <t>จุฬารัตน์</t>
  </si>
  <si>
    <t>ใจกว้าง</t>
  </si>
  <si>
    <t>ชนัญชิดา</t>
  </si>
  <si>
    <t>ชัยสวัสดิ์</t>
  </si>
  <si>
    <t>ณิชนันทน์</t>
  </si>
  <si>
    <t>พันธุ์สถิตย์วงศ์</t>
  </si>
  <si>
    <t>ธันยกานต์</t>
  </si>
  <si>
    <t>ประภัทรสร</t>
  </si>
  <si>
    <t>ไมทอง</t>
  </si>
  <si>
    <t>สุวรรณดี</t>
  </si>
  <si>
    <t>เมณิศา</t>
  </si>
  <si>
    <t>คงทอง</t>
  </si>
  <si>
    <t>ร่มฉัตร</t>
  </si>
  <si>
    <t>บุณยนพพงศ์</t>
  </si>
  <si>
    <t>รมิตาฉัตร์</t>
  </si>
  <si>
    <t>พัฒนสุวรนันท์</t>
  </si>
  <si>
    <t>ลลิตา</t>
  </si>
  <si>
    <t>สุขรมย์</t>
  </si>
  <si>
    <t>อิงฟ้า</t>
  </si>
  <si>
    <t>มณีกาญจน์</t>
  </si>
  <si>
    <t>ปาริมา</t>
  </si>
  <si>
    <t>โกยสมบัติโอฬาร</t>
  </si>
  <si>
    <t>ม.3/14</t>
  </si>
  <si>
    <t>โครงการห้องเรียนวิทยาศาสตร์พลังสิบ</t>
  </si>
  <si>
    <t>นายเจนรวุฒิ บรรดาศักดิ์</t>
  </si>
  <si>
    <t>.............-..............</t>
  </si>
  <si>
    <t>ว่าที่ ร.ต.ศุภราช แก้วมีศรี</t>
  </si>
  <si>
    <t>นางสาวสิรดา เมธวลี</t>
  </si>
  <si>
    <t>นายเกียรติศักดิ์ มีเศษ</t>
  </si>
  <si>
    <t>นางสาวอุทัยรัตน์ สุบรรณ์</t>
  </si>
  <si>
    <t>นางสาวพิไลพร ขวัญเมือง</t>
  </si>
  <si>
    <t>นางสาวพรรณทิภา เชิงสมอ</t>
  </si>
  <si>
    <t>............-...............</t>
  </si>
  <si>
    <t>นางพรทิพย์ ราชเสนา</t>
  </si>
  <si>
    <t>เนตรนลิน</t>
  </si>
  <si>
    <t>อิ้วลันตา</t>
  </si>
  <si>
    <t>เข้ารียน 1-67</t>
  </si>
  <si>
    <t>อัครโยธิน</t>
  </si>
  <si>
    <t>บัวเผียน</t>
  </si>
  <si>
    <t>ไชษิตา</t>
  </si>
  <si>
    <t>จิตณัฐดา</t>
  </si>
  <si>
    <t>อินทสุวรรณโณ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</si>
</sst>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47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name val="TH Sarabun New"/>
      <family val="2"/>
    </font>
    <font>
      <sz val="17"/>
      <name val="TH SarabunPSK"/>
      <family val="2"/>
    </font>
    <font>
      <sz val="18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i/>
      <sz val="12"/>
      <color rgb="FFFF0000"/>
      <name val="TH Sarabun New"/>
      <family val="2"/>
      <charset val="222"/>
    </font>
    <font>
      <b/>
      <sz val="12"/>
      <color rgb="FFFF0000"/>
      <name val="CordiaUPC"/>
      <family val="2"/>
    </font>
    <font>
      <b/>
      <i/>
      <sz val="12"/>
      <color rgb="FFFF0000"/>
      <name val="TH Sarabun New"/>
      <family val="2"/>
    </font>
    <font>
      <b/>
      <sz val="11"/>
      <color rgb="FFFF0000"/>
      <name val="CordiaUPC"/>
      <family val="2"/>
    </font>
    <font>
      <b/>
      <sz val="12"/>
      <color rgb="FFFF0000"/>
      <name val="TH SarabunPSK"/>
      <family val="2"/>
    </font>
    <font>
      <b/>
      <sz val="11"/>
      <name val="TH Sarabun New"/>
      <family val="2"/>
    </font>
    <font>
      <sz val="11"/>
      <color rgb="FFFF0000"/>
      <name val="CordiaUPC"/>
      <family val="2"/>
      <charset val="222"/>
    </font>
    <font>
      <i/>
      <sz val="12"/>
      <color theme="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b/>
      <sz val="16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i/>
      <sz val="12"/>
      <color rgb="FF000099"/>
      <name val="TH Sarabun New"/>
      <family val="2"/>
    </font>
    <font>
      <i/>
      <sz val="10"/>
      <color rgb="FF0000CC"/>
      <name val="TH Sarabun New"/>
      <family val="2"/>
    </font>
    <font>
      <i/>
      <sz val="12"/>
      <color rgb="FFFF0000"/>
      <name val="TH Sarabun New"/>
      <family val="2"/>
    </font>
    <font>
      <b/>
      <sz val="18"/>
      <color rgb="FF0000CC"/>
      <name val="TH SarabunPSK"/>
      <family val="2"/>
    </font>
    <font>
      <i/>
      <sz val="12"/>
      <color rgb="FF0000FF"/>
      <name val="TH Sarabun New"/>
      <family val="2"/>
    </font>
    <font>
      <b/>
      <i/>
      <sz val="8"/>
      <color rgb="FF0000FF"/>
      <name val="TH Sarabun New"/>
      <family val="2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7" xfId="0" quotePrefix="1" applyNumberFormat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2" fontId="9" fillId="0" borderId="1" xfId="0" applyNumberFormat="1" applyFont="1" applyBorder="1" applyAlignment="1">
      <alignment horizontal="center" vertical="center"/>
    </xf>
    <xf numFmtId="2" fontId="9" fillId="0" borderId="69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0" fontId="9" fillId="0" borderId="25" xfId="0" applyNumberFormat="1" applyFont="1" applyBorder="1" applyAlignment="1">
      <alignment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/>
    </xf>
    <xf numFmtId="49" fontId="9" fillId="0" borderId="9" xfId="0" quotePrefix="1" applyNumberFormat="1" applyFont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9" fillId="0" borderId="70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vertical="center"/>
    </xf>
    <xf numFmtId="2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/>
    </xf>
    <xf numFmtId="49" fontId="9" fillId="0" borderId="11" xfId="0" quotePrefix="1" applyNumberFormat="1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9" fillId="0" borderId="71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vertical="center"/>
    </xf>
    <xf numFmtId="2" fontId="9" fillId="0" borderId="30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9" fillId="0" borderId="2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33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vertical="center"/>
    </xf>
    <xf numFmtId="2" fontId="9" fillId="0" borderId="33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9" fillId="0" borderId="73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vertical="center"/>
    </xf>
    <xf numFmtId="2" fontId="9" fillId="0" borderId="35" xfId="0" applyNumberFormat="1" applyFont="1" applyBorder="1" applyAlignment="1">
      <alignment horizontal="center" vertical="center"/>
    </xf>
    <xf numFmtId="0" fontId="10" fillId="0" borderId="12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9" fillId="0" borderId="5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24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29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left" vertical="center"/>
    </xf>
    <xf numFmtId="2" fontId="9" fillId="0" borderId="32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7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49" fontId="12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9" fillId="0" borderId="76" xfId="0" applyNumberFormat="1" applyFont="1" applyBorder="1" applyAlignment="1">
      <alignment horizontal="center" vertical="center"/>
    </xf>
    <xf numFmtId="49" fontId="9" fillId="0" borderId="77" xfId="0" quotePrefix="1" applyNumberFormat="1" applyFont="1" applyBorder="1" applyAlignment="1">
      <alignment horizontal="center" vertical="center" shrinkToFit="1"/>
    </xf>
    <xf numFmtId="0" fontId="10" fillId="0" borderId="76" xfId="0" applyFont="1" applyFill="1" applyBorder="1" applyAlignment="1">
      <alignment horizontal="center" vertical="center" shrinkToFit="1"/>
    </xf>
    <xf numFmtId="0" fontId="10" fillId="0" borderId="78" xfId="0" applyFont="1" applyFill="1" applyBorder="1" applyAlignment="1">
      <alignment vertical="center" shrinkToFit="1"/>
    </xf>
    <xf numFmtId="0" fontId="10" fillId="0" borderId="77" xfId="0" applyFont="1" applyFill="1" applyBorder="1" applyAlignment="1">
      <alignment vertical="center" shrinkToFit="1"/>
    </xf>
    <xf numFmtId="0" fontId="9" fillId="0" borderId="79" xfId="0" applyNumberFormat="1" applyFont="1" applyBorder="1" applyAlignment="1">
      <alignment horizontal="center" vertical="center"/>
    </xf>
    <xf numFmtId="0" fontId="9" fillId="0" borderId="80" xfId="0" applyNumberFormat="1" applyFont="1" applyBorder="1" applyAlignment="1">
      <alignment horizontal="center" vertical="center"/>
    </xf>
    <xf numFmtId="0" fontId="9" fillId="0" borderId="80" xfId="0" applyNumberFormat="1" applyFont="1" applyBorder="1" applyAlignment="1">
      <alignment vertical="center"/>
    </xf>
    <xf numFmtId="2" fontId="9" fillId="0" borderId="80" xfId="0" applyNumberFormat="1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center" vertical="center"/>
    </xf>
    <xf numFmtId="49" fontId="9" fillId="0" borderId="0" xfId="0" quotePrefix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/>
    </xf>
    <xf numFmtId="0" fontId="27" fillId="0" borderId="27" xfId="0" applyNumberFormat="1" applyFont="1" applyBorder="1" applyAlignment="1">
      <alignment horizontal="left" vertical="center"/>
    </xf>
    <xf numFmtId="2" fontId="27" fillId="0" borderId="25" xfId="0" applyNumberFormat="1" applyFont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32" fillId="0" borderId="9" xfId="0" quotePrefix="1" applyNumberFormat="1" applyFont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32" fillId="0" borderId="8" xfId="0" applyFont="1" applyFill="1" applyBorder="1" applyAlignment="1">
      <alignment vertical="center" shrinkToFit="1"/>
    </xf>
    <xf numFmtId="0" fontId="32" fillId="0" borderId="9" xfId="0" applyFont="1" applyFill="1" applyBorder="1" applyAlignment="1">
      <alignment vertical="center" shrinkToFit="1"/>
    </xf>
    <xf numFmtId="0" fontId="32" fillId="0" borderId="2" xfId="0" applyNumberFormat="1" applyFont="1" applyBorder="1" applyAlignment="1">
      <alignment horizontal="center" vertical="center"/>
    </xf>
    <xf numFmtId="49" fontId="32" fillId="0" borderId="11" xfId="0" quotePrefix="1" applyNumberFormat="1" applyFont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vertical="center" shrinkToFit="1"/>
    </xf>
    <xf numFmtId="0" fontId="32" fillId="0" borderId="11" xfId="0" applyFont="1" applyFill="1" applyBorder="1" applyAlignment="1">
      <alignment vertical="center" shrinkToFit="1"/>
    </xf>
    <xf numFmtId="0" fontId="32" fillId="0" borderId="4" xfId="0" applyNumberFormat="1" applyFont="1" applyBorder="1" applyAlignment="1">
      <alignment horizontal="center" vertical="center"/>
    </xf>
    <xf numFmtId="49" fontId="32" fillId="0" borderId="7" xfId="0" quotePrefix="1" applyNumberFormat="1" applyFont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vertical="center" shrinkToFit="1"/>
    </xf>
    <xf numFmtId="0" fontId="32" fillId="0" borderId="7" xfId="0" applyFont="1" applyFill="1" applyBorder="1" applyAlignment="1">
      <alignment vertical="center" shrinkToFit="1"/>
    </xf>
    <xf numFmtId="2" fontId="32" fillId="0" borderId="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shrinkToFit="1"/>
    </xf>
    <xf numFmtId="0" fontId="32" fillId="0" borderId="8" xfId="0" applyNumberFormat="1" applyFont="1" applyBorder="1" applyAlignment="1">
      <alignment horizontal="left" vertical="center" shrinkToFit="1"/>
    </xf>
    <xf numFmtId="0" fontId="32" fillId="0" borderId="9" xfId="0" applyNumberFormat="1" applyFont="1" applyBorder="1" applyAlignment="1">
      <alignment vertical="center" shrinkToFit="1"/>
    </xf>
    <xf numFmtId="0" fontId="32" fillId="0" borderId="5" xfId="0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vertical="center" shrinkToFit="1"/>
    </xf>
    <xf numFmtId="0" fontId="32" fillId="0" borderId="13" xfId="0" applyFont="1" applyFill="1" applyBorder="1" applyAlignment="1">
      <alignment vertical="center" shrinkToFit="1"/>
    </xf>
    <xf numFmtId="0" fontId="32" fillId="0" borderId="3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vertical="center" shrinkToFit="1"/>
    </xf>
    <xf numFmtId="0" fontId="32" fillId="0" borderId="15" xfId="0" applyFont="1" applyFill="1" applyBorder="1" applyAlignment="1">
      <alignment vertical="center" shrinkToFit="1"/>
    </xf>
    <xf numFmtId="0" fontId="32" fillId="0" borderId="5" xfId="0" applyNumberFormat="1" applyFont="1" applyBorder="1" applyAlignment="1">
      <alignment horizontal="center" vertical="center"/>
    </xf>
    <xf numFmtId="0" fontId="32" fillId="0" borderId="3" xfId="0" applyNumberFormat="1" applyFont="1" applyBorder="1" applyAlignment="1">
      <alignment horizontal="center" vertical="center" shrinkToFit="1"/>
    </xf>
    <xf numFmtId="0" fontId="32" fillId="0" borderId="3" xfId="0" applyNumberFormat="1" applyFont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/>
    </xf>
    <xf numFmtId="2" fontId="32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NumberFormat="1" applyFont="1" applyAlignment="1">
      <alignment vertical="center"/>
    </xf>
    <xf numFmtId="0" fontId="33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5" fillId="0" borderId="0" xfId="0" applyNumberFormat="1" applyFont="1" applyBorder="1" applyAlignment="1">
      <alignment horizontal="center" vertical="center"/>
    </xf>
    <xf numFmtId="49" fontId="25" fillId="0" borderId="0" xfId="0" quotePrefix="1" applyNumberFormat="1" applyFont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 shrinkToFit="1"/>
    </xf>
    <xf numFmtId="49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NumberFormat="1" applyFont="1" applyAlignment="1">
      <alignment vertical="center"/>
    </xf>
    <xf numFmtId="0" fontId="34" fillId="0" borderId="0" xfId="0" applyNumberFormat="1" applyFont="1" applyBorder="1" applyAlignment="1">
      <alignment vertical="center"/>
    </xf>
    <xf numFmtId="0" fontId="33" fillId="0" borderId="0" xfId="0" applyNumberFormat="1" applyFont="1" applyBorder="1" applyAlignment="1">
      <alignment horizontal="center" vertical="center"/>
    </xf>
    <xf numFmtId="49" fontId="34" fillId="0" borderId="0" xfId="0" applyNumberFormat="1" applyFont="1" applyAlignment="1">
      <alignment horizontal="left" vertical="center"/>
    </xf>
    <xf numFmtId="0" fontId="35" fillId="0" borderId="0" xfId="0" applyNumberFormat="1" applyFont="1" applyAlignment="1">
      <alignment vertical="center"/>
    </xf>
    <xf numFmtId="0" fontId="35" fillId="0" borderId="0" xfId="0" applyNumberFormat="1" applyFont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7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8" xfId="0" applyNumberFormat="1" applyFont="1" applyBorder="1" applyAlignment="1">
      <alignment horizontal="left" vertical="center" shrinkToFit="1"/>
    </xf>
    <xf numFmtId="0" fontId="9" fillId="0" borderId="9" xfId="0" applyNumberFormat="1" applyFont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0" fontId="9" fillId="0" borderId="76" xfId="0" applyFont="1" applyFill="1" applyBorder="1" applyAlignment="1">
      <alignment horizontal="center" vertical="center" shrinkToFit="1"/>
    </xf>
    <xf numFmtId="0" fontId="9" fillId="0" borderId="78" xfId="0" applyFont="1" applyFill="1" applyBorder="1" applyAlignment="1">
      <alignment vertical="center" shrinkToFit="1"/>
    </xf>
    <xf numFmtId="0" fontId="9" fillId="0" borderId="77" xfId="0" applyFont="1" applyFill="1" applyBorder="1" applyAlignment="1">
      <alignment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shrinkToFit="1"/>
    </xf>
    <xf numFmtId="2" fontId="9" fillId="0" borderId="25" xfId="0" applyNumberFormat="1" applyFont="1" applyBorder="1" applyAlignment="1">
      <alignment horizontal="left" vertical="center"/>
    </xf>
    <xf numFmtId="0" fontId="38" fillId="0" borderId="52" xfId="0" applyFont="1" applyBorder="1" applyAlignment="1">
      <alignment horizontal="left" vertical="center" shrinkToFit="1"/>
    </xf>
    <xf numFmtId="0" fontId="38" fillId="0" borderId="55" xfId="0" applyFont="1" applyBorder="1" applyAlignment="1">
      <alignment horizontal="left" vertical="center" shrinkToFit="1"/>
    </xf>
    <xf numFmtId="0" fontId="38" fillId="0" borderId="48" xfId="0" applyFont="1" applyBorder="1" applyAlignment="1">
      <alignment horizontal="left" vertical="center" shrinkToFit="1"/>
    </xf>
    <xf numFmtId="0" fontId="38" fillId="0" borderId="43" xfId="0" applyFont="1" applyBorder="1" applyAlignment="1">
      <alignment horizontal="left" vertical="center" shrinkToFit="1"/>
    </xf>
    <xf numFmtId="0" fontId="18" fillId="0" borderId="61" xfId="0" applyFont="1" applyBorder="1" applyAlignment="1">
      <alignment horizontal="left" vertical="center" shrinkToFit="1"/>
    </xf>
    <xf numFmtId="0" fontId="38" fillId="0" borderId="48" xfId="0" applyFont="1" applyBorder="1" applyAlignment="1">
      <alignment vertical="center" shrinkToFit="1"/>
    </xf>
    <xf numFmtId="0" fontId="18" fillId="0" borderId="48" xfId="0" applyFont="1" applyBorder="1" applyAlignment="1">
      <alignment vertical="center" shrinkToFit="1"/>
    </xf>
    <xf numFmtId="0" fontId="41" fillId="0" borderId="4" xfId="0" applyFont="1" applyFill="1" applyBorder="1" applyAlignment="1">
      <alignment horizontal="center" vertical="center" shrinkToFit="1"/>
    </xf>
    <xf numFmtId="0" fontId="41" fillId="0" borderId="10" xfId="0" applyFont="1" applyFill="1" applyBorder="1" applyAlignment="1">
      <alignment vertical="center" shrinkToFit="1"/>
    </xf>
    <xf numFmtId="0" fontId="41" fillId="0" borderId="11" xfId="0" applyFont="1" applyFill="1" applyBorder="1" applyAlignment="1">
      <alignment vertical="center" shrinkToFit="1"/>
    </xf>
    <xf numFmtId="0" fontId="41" fillId="0" borderId="4" xfId="0" applyNumberFormat="1" applyFont="1" applyBorder="1" applyAlignment="1">
      <alignment horizontal="center" vertical="center"/>
    </xf>
    <xf numFmtId="49" fontId="41" fillId="0" borderId="11" xfId="0" quotePrefix="1" applyNumberFormat="1" applyFont="1" applyBorder="1" applyAlignment="1">
      <alignment horizontal="center" vertical="center" shrinkToFit="1"/>
    </xf>
    <xf numFmtId="0" fontId="10" fillId="0" borderId="4" xfId="0" applyNumberFormat="1" applyFont="1" applyBorder="1" applyAlignment="1">
      <alignment horizontal="center" vertical="center" shrinkToFit="1"/>
    </xf>
    <xf numFmtId="0" fontId="42" fillId="0" borderId="29" xfId="0" applyNumberFormat="1" applyFont="1" applyBorder="1" applyAlignment="1">
      <alignment horizontal="left" vertical="center"/>
    </xf>
    <xf numFmtId="0" fontId="42" fillId="0" borderId="26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38" fillId="0" borderId="55" xfId="0" applyFont="1" applyBorder="1" applyAlignment="1">
      <alignment vertical="center" shrinkToFit="1"/>
    </xf>
    <xf numFmtId="0" fontId="38" fillId="0" borderId="59" xfId="0" applyFont="1" applyBorder="1" applyAlignment="1">
      <alignment horizontal="left" vertical="center" shrinkToFit="1"/>
    </xf>
    <xf numFmtId="0" fontId="18" fillId="0" borderId="42" xfId="0" applyFont="1" applyBorder="1" applyAlignment="1">
      <alignment horizontal="left" vertical="center" shrinkToFit="1"/>
    </xf>
    <xf numFmtId="0" fontId="45" fillId="0" borderId="4" xfId="0" applyFont="1" applyFill="1" applyBorder="1" applyAlignment="1">
      <alignment horizontal="center" vertical="center" shrinkToFit="1"/>
    </xf>
    <xf numFmtId="0" fontId="45" fillId="0" borderId="10" xfId="0" applyFont="1" applyFill="1" applyBorder="1" applyAlignment="1">
      <alignment vertical="center" shrinkToFit="1"/>
    </xf>
    <xf numFmtId="0" fontId="45" fillId="0" borderId="11" xfId="0" applyFont="1" applyFill="1" applyBorder="1" applyAlignment="1">
      <alignment vertical="center" shrinkToFit="1"/>
    </xf>
    <xf numFmtId="0" fontId="45" fillId="0" borderId="4" xfId="0" applyNumberFormat="1" applyFont="1" applyBorder="1" applyAlignment="1">
      <alignment horizontal="center" vertical="center"/>
    </xf>
    <xf numFmtId="0" fontId="46" fillId="0" borderId="29" xfId="0" applyNumberFormat="1" applyFont="1" applyBorder="1" applyAlignment="1">
      <alignment horizontal="left" vertical="center"/>
    </xf>
    <xf numFmtId="1" fontId="32" fillId="0" borderId="11" xfId="0" quotePrefix="1" applyNumberFormat="1" applyFont="1" applyBorder="1" applyAlignment="1">
      <alignment horizontal="center" vertical="center" shrinkToFit="1"/>
    </xf>
    <xf numFmtId="0" fontId="46" fillId="0" borderId="26" xfId="0" applyNumberFormat="1" applyFont="1" applyBorder="1" applyAlignment="1">
      <alignment horizontal="left" vertical="center"/>
    </xf>
    <xf numFmtId="0" fontId="45" fillId="0" borderId="2" xfId="0" applyFont="1" applyFill="1" applyBorder="1" applyAlignment="1">
      <alignment horizontal="center" vertical="center" shrinkToFit="1"/>
    </xf>
    <xf numFmtId="0" fontId="45" fillId="0" borderId="8" xfId="0" applyFont="1" applyFill="1" applyBorder="1" applyAlignment="1">
      <alignment vertical="center" shrinkToFit="1"/>
    </xf>
    <xf numFmtId="0" fontId="45" fillId="0" borderId="9" xfId="0" applyFont="1" applyFill="1" applyBorder="1" applyAlignment="1">
      <alignment vertical="center" shrinkToFit="1"/>
    </xf>
    <xf numFmtId="0" fontId="45" fillId="0" borderId="2" xfId="0" applyNumberFormat="1" applyFont="1" applyBorder="1" applyAlignment="1">
      <alignment horizontal="center" vertical="center"/>
    </xf>
    <xf numFmtId="1" fontId="45" fillId="0" borderId="11" xfId="0" quotePrefix="1" applyNumberFormat="1" applyFont="1" applyBorder="1" applyAlignment="1">
      <alignment horizontal="center" vertical="center" shrinkToFit="1"/>
    </xf>
    <xf numFmtId="1" fontId="9" fillId="0" borderId="9" xfId="0" quotePrefix="1" applyNumberFormat="1" applyFont="1" applyBorder="1" applyAlignment="1">
      <alignment horizontal="center" vertical="center" shrinkToFit="1"/>
    </xf>
    <xf numFmtId="1" fontId="45" fillId="0" borderId="9" xfId="0" quotePrefix="1" applyNumberFormat="1" applyFont="1" applyBorder="1" applyAlignment="1">
      <alignment horizontal="center" vertical="center" shrinkToFit="1"/>
    </xf>
    <xf numFmtId="1" fontId="6" fillId="0" borderId="1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1" fontId="30" fillId="0" borderId="19" xfId="0" applyNumberFormat="1" applyFont="1" applyBorder="1" applyAlignment="1">
      <alignment horizontal="center" vertical="center"/>
    </xf>
    <xf numFmtId="0" fontId="43" fillId="0" borderId="97" xfId="0" applyNumberFormat="1" applyFont="1" applyBorder="1" applyAlignment="1">
      <alignment horizontal="left" vertical="center"/>
    </xf>
    <xf numFmtId="0" fontId="43" fillId="0" borderId="8" xfId="0" applyNumberFormat="1" applyFont="1" applyBorder="1" applyAlignment="1">
      <alignment horizontal="left" vertical="center"/>
    </xf>
    <xf numFmtId="0" fontId="43" fillId="0" borderId="70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9" fillId="0" borderId="97" xfId="0" applyNumberFormat="1" applyFont="1" applyBorder="1" applyAlignment="1">
      <alignment horizontal="center" vertical="center"/>
    </xf>
    <xf numFmtId="0" fontId="9" fillId="0" borderId="70" xfId="0" applyNumberFormat="1" applyFont="1" applyBorder="1" applyAlignment="1">
      <alignment horizontal="center" vertical="center"/>
    </xf>
    <xf numFmtId="0" fontId="9" fillId="0" borderId="96" xfId="0" applyNumberFormat="1" applyFont="1" applyBorder="1" applyAlignment="1">
      <alignment horizontal="center" vertical="center"/>
    </xf>
    <xf numFmtId="0" fontId="9" fillId="0" borderId="98" xfId="0" applyNumberFormat="1" applyFont="1" applyBorder="1" applyAlignment="1">
      <alignment horizontal="center" vertical="center"/>
    </xf>
    <xf numFmtId="0" fontId="9" fillId="0" borderId="71" xfId="0" applyNumberFormat="1" applyFont="1" applyBorder="1" applyAlignment="1">
      <alignment horizontal="center" vertical="center"/>
    </xf>
    <xf numFmtId="0" fontId="9" fillId="0" borderId="99" xfId="0" applyNumberFormat="1" applyFont="1" applyBorder="1" applyAlignment="1">
      <alignment horizontal="center" vertical="center"/>
    </xf>
    <xf numFmtId="2" fontId="9" fillId="0" borderId="92" xfId="0" applyNumberFormat="1" applyFont="1" applyBorder="1" applyAlignment="1">
      <alignment horizontal="center" vertical="center"/>
    </xf>
    <xf numFmtId="2" fontId="9" fillId="0" borderId="69" xfId="0" applyNumberFormat="1" applyFont="1" applyBorder="1" applyAlignment="1">
      <alignment horizontal="center" vertical="center"/>
    </xf>
    <xf numFmtId="2" fontId="9" fillId="0" borderId="95" xfId="0" applyNumberFormat="1" applyFont="1" applyBorder="1" applyAlignment="1">
      <alignment horizontal="center" vertical="center"/>
    </xf>
    <xf numFmtId="1" fontId="9" fillId="0" borderId="95" xfId="0" applyNumberFormat="1" applyFont="1" applyBorder="1" applyAlignment="1">
      <alignment horizontal="center" vertical="center"/>
    </xf>
    <xf numFmtId="1" fontId="9" fillId="0" borderId="69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22" fillId="0" borderId="84" xfId="0" applyFont="1" applyBorder="1" applyAlignment="1">
      <alignment horizontal="center" vertical="center" shrinkToFit="1"/>
    </xf>
    <xf numFmtId="0" fontId="22" fillId="0" borderId="87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188" fontId="24" fillId="0" borderId="55" xfId="0" applyNumberFormat="1" applyFont="1" applyBorder="1" applyAlignment="1">
      <alignment horizontal="center" vertical="center"/>
    </xf>
    <xf numFmtId="188" fontId="24" fillId="0" borderId="0" xfId="0" applyNumberFormat="1" applyFont="1" applyAlignment="1">
      <alignment horizontal="center" vertical="center"/>
    </xf>
    <xf numFmtId="188" fontId="24" fillId="0" borderId="44" xfId="0" applyNumberFormat="1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187" fontId="22" fillId="0" borderId="61" xfId="0" applyNumberFormat="1" applyFont="1" applyBorder="1" applyAlignment="1">
      <alignment horizontal="center"/>
    </xf>
    <xf numFmtId="187" fontId="22" fillId="0" borderId="46" xfId="0" applyNumberFormat="1" applyFont="1" applyBorder="1" applyAlignment="1">
      <alignment horizontal="center"/>
    </xf>
    <xf numFmtId="187" fontId="22" fillId="0" borderId="45" xfId="0" applyNumberFormat="1" applyFont="1" applyBorder="1" applyAlignment="1">
      <alignment horizontal="center"/>
    </xf>
    <xf numFmtId="0" fontId="37" fillId="0" borderId="65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 shrinkToFit="1"/>
    </xf>
    <xf numFmtId="0" fontId="22" fillId="0" borderId="74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shrinkToFit="1"/>
    </xf>
    <xf numFmtId="0" fontId="38" fillId="0" borderId="62" xfId="0" applyFont="1" applyBorder="1" applyAlignment="1">
      <alignment horizontal="center" vertical="center" shrinkToFit="1"/>
    </xf>
    <xf numFmtId="0" fontId="38" fillId="0" borderId="86" xfId="0" applyFont="1" applyBorder="1" applyAlignment="1">
      <alignment horizontal="center" vertical="center" shrinkToFit="1"/>
    </xf>
    <xf numFmtId="0" fontId="38" fillId="0" borderId="85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 shrinkToFit="1"/>
    </xf>
    <xf numFmtId="0" fontId="39" fillId="0" borderId="52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 shrinkToFit="1"/>
    </xf>
    <xf numFmtId="0" fontId="38" fillId="0" borderId="87" xfId="0" applyFont="1" applyBorder="1" applyAlignment="1">
      <alignment horizontal="center" vertical="center" shrinkToFit="1"/>
    </xf>
    <xf numFmtId="0" fontId="37" fillId="0" borderId="64" xfId="0" applyFont="1" applyBorder="1" applyAlignment="1">
      <alignment horizontal="center" vertical="center" shrinkToFit="1"/>
    </xf>
    <xf numFmtId="0" fontId="44" fillId="0" borderId="5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4" fillId="0" borderId="44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44" xfId="0" applyFont="1" applyBorder="1" applyAlignment="1">
      <alignment horizontal="center"/>
    </xf>
    <xf numFmtId="0" fontId="38" fillId="0" borderId="50" xfId="0" applyFont="1" applyBorder="1" applyAlignment="1">
      <alignment horizontal="right" vertical="center"/>
    </xf>
    <xf numFmtId="0" fontId="38" fillId="0" borderId="60" xfId="0" applyFont="1" applyBorder="1" applyAlignment="1">
      <alignment horizontal="right" vertical="center"/>
    </xf>
    <xf numFmtId="0" fontId="38" fillId="0" borderId="51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37" fillId="0" borderId="74" xfId="0" applyFont="1" applyBorder="1" applyAlignment="1">
      <alignment horizontal="center" vertical="center"/>
    </xf>
    <xf numFmtId="0" fontId="37" fillId="0" borderId="50" xfId="0" applyFont="1" applyBorder="1" applyAlignment="1">
      <alignment horizontal="right" vertical="center"/>
    </xf>
    <xf numFmtId="0" fontId="37" fillId="0" borderId="68" xfId="0" applyFont="1" applyBorder="1" applyAlignment="1">
      <alignment horizontal="right" vertical="center"/>
    </xf>
    <xf numFmtId="0" fontId="37" fillId="0" borderId="51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23" fillId="0" borderId="46" xfId="0" applyFont="1" applyBorder="1" applyAlignment="1">
      <alignment horizontal="right" vertical="center"/>
    </xf>
    <xf numFmtId="0" fontId="23" fillId="0" borderId="46" xfId="0" applyFont="1" applyBorder="1" applyAlignment="1">
      <alignment horizontal="left" vertical="center"/>
    </xf>
    <xf numFmtId="0" fontId="40" fillId="0" borderId="65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82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38" fillId="0" borderId="66" xfId="0" applyFont="1" applyBorder="1" applyAlignment="1">
      <alignment horizontal="center" vertical="center" shrinkToFit="1"/>
    </xf>
    <xf numFmtId="0" fontId="38" fillId="0" borderId="84" xfId="0" applyFont="1" applyBorder="1" applyAlignment="1">
      <alignment horizontal="center" vertical="center" shrinkToFit="1"/>
    </xf>
    <xf numFmtId="0" fontId="37" fillId="0" borderId="65" xfId="0" applyFont="1" applyBorder="1" applyAlignment="1">
      <alignment horizontal="center" vertical="center" shrinkToFit="1"/>
    </xf>
    <xf numFmtId="0" fontId="37" fillId="0" borderId="66" xfId="0" applyFont="1" applyBorder="1" applyAlignment="1">
      <alignment horizontal="center" vertical="center"/>
    </xf>
    <xf numFmtId="0" fontId="38" fillId="0" borderId="67" xfId="0" applyFont="1" applyBorder="1" applyAlignment="1">
      <alignment horizontal="right" vertical="center"/>
    </xf>
    <xf numFmtId="0" fontId="38" fillId="0" borderId="5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7" name="Picture 1" descr="logoST_GROUP[1]">
          <a:extLst>
            <a:ext uri="{FF2B5EF4-FFF2-40B4-BE49-F238E27FC236}">
              <a16:creationId xmlns:a16="http://schemas.microsoft.com/office/drawing/2014/main" id="{AB80C1B5-A1F9-4D03-9DEC-FBDD4D2A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96ABC5A-47D0-4632-A1A3-9AEA673E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5031511A-58CF-453E-9488-7CFD5FF04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FED8E10-F618-4803-9326-E4F1CCE04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336B094-4D70-4181-A7A3-85D36D66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9DCA2CD-D43E-4F12-AD3A-1E4A8CDD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42336B4-9A48-4AAE-9D8A-983D39CF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B4CCCCD1-5267-4695-B66F-BE71EFD8F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F923F8E2-7DFA-495F-A5B6-73E2B0C62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E92BB320-2C7B-4B92-B1B2-902DC53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2E2CDB77-0245-4AED-A2DD-01DB6D9A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8E3CE67-976B-4622-9EC1-A6D3C81C2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7F492AA-7F1E-4F6A-90D0-A2AC85EF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1</xdr:col>
      <xdr:colOff>134938</xdr:colOff>
      <xdr:row>1</xdr:row>
      <xdr:rowOff>206375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CA18DEE-5024-4633-82E4-AB1324B0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6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V48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8" width="9.140625" style="7"/>
    <col min="29" max="16384" width="9.140625" style="1"/>
  </cols>
  <sheetData>
    <row r="1" spans="1:43" s="16" customFormat="1" ht="18" customHeight="1" x14ac:dyDescent="0.5">
      <c r="A1" s="17"/>
      <c r="B1" s="112" t="s">
        <v>63</v>
      </c>
      <c r="C1" s="113"/>
      <c r="D1" s="114"/>
      <c r="E1" s="115" t="s">
        <v>150</v>
      </c>
      <c r="F1" s="19"/>
      <c r="G1" s="17"/>
      <c r="H1" s="17"/>
      <c r="I1" s="17"/>
      <c r="J1" s="17"/>
      <c r="K1" s="17"/>
      <c r="L1" s="17"/>
      <c r="M1" s="17" t="s">
        <v>30</v>
      </c>
      <c r="N1" s="17"/>
      <c r="O1" s="17"/>
      <c r="P1" s="17"/>
      <c r="Q1" s="17"/>
      <c r="R1" s="17" t="str">
        <f>'ยอด ม.3'!B4</f>
        <v>นางสุรีรัตน์  พัฒนถลาง</v>
      </c>
      <c r="T1" s="17"/>
      <c r="U1" s="17"/>
      <c r="V1" s="17"/>
      <c r="W1" s="17"/>
      <c r="X1" s="17"/>
      <c r="Y1" s="17"/>
    </row>
    <row r="2" spans="1:43" s="16" customFormat="1" ht="18" customHeight="1" x14ac:dyDescent="0.5">
      <c r="B2" s="97" t="s">
        <v>46</v>
      </c>
      <c r="C2" s="94"/>
      <c r="D2" s="95"/>
      <c r="E2" s="96" t="s">
        <v>51</v>
      </c>
      <c r="M2" s="16" t="s">
        <v>47</v>
      </c>
      <c r="R2" s="17" t="str">
        <f>'ยอด ม.3'!B5</f>
        <v>.............-..............</v>
      </c>
    </row>
    <row r="3" spans="1:43" s="18" customFormat="1" ht="17.25" customHeight="1" x14ac:dyDescent="0.5">
      <c r="A3" s="20" t="s">
        <v>65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  <c r="Y3" s="16"/>
    </row>
    <row r="4" spans="1:43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ม.3'!F4</f>
        <v>336</v>
      </c>
      <c r="X4" s="262"/>
      <c r="Y4" s="16"/>
    </row>
    <row r="5" spans="1:43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04"/>
    </row>
    <row r="6" spans="1:43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1"/>
    </row>
    <row r="7" spans="1:43" s="2" customFormat="1" ht="17.100000000000001" customHeight="1" x14ac:dyDescent="0.5">
      <c r="A7" s="21">
        <v>1</v>
      </c>
      <c r="B7" s="22">
        <v>42722</v>
      </c>
      <c r="C7" s="23" t="s">
        <v>88</v>
      </c>
      <c r="D7" s="24" t="s">
        <v>89</v>
      </c>
      <c r="E7" s="25" t="s">
        <v>90</v>
      </c>
      <c r="F7" s="26" t="s">
        <v>13</v>
      </c>
      <c r="G7" s="84"/>
      <c r="H7" s="27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10"/>
      <c r="AB7" s="9"/>
    </row>
    <row r="8" spans="1:43" s="2" customFormat="1" ht="15.75" customHeight="1" x14ac:dyDescent="0.5">
      <c r="A8" s="31">
        <v>2</v>
      </c>
      <c r="B8" s="32">
        <v>42723</v>
      </c>
      <c r="C8" s="33" t="s">
        <v>88</v>
      </c>
      <c r="D8" s="34" t="s">
        <v>91</v>
      </c>
      <c r="E8" s="35" t="s">
        <v>92</v>
      </c>
      <c r="F8" s="31" t="s">
        <v>14</v>
      </c>
      <c r="G8" s="85"/>
      <c r="H8" s="36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  <c r="AB8" s="9"/>
    </row>
    <row r="9" spans="1:43" s="2" customFormat="1" ht="15.75" customHeight="1" x14ac:dyDescent="0.5">
      <c r="A9" s="31">
        <v>3</v>
      </c>
      <c r="B9" s="32">
        <v>42724</v>
      </c>
      <c r="C9" s="33" t="s">
        <v>88</v>
      </c>
      <c r="D9" s="34" t="s">
        <v>93</v>
      </c>
      <c r="E9" s="35" t="s">
        <v>94</v>
      </c>
      <c r="F9" s="31" t="s">
        <v>16</v>
      </c>
      <c r="G9" s="85"/>
      <c r="H9" s="36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9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2" customFormat="1" ht="15.75" customHeight="1" x14ac:dyDescent="0.5">
      <c r="A10" s="31">
        <v>4</v>
      </c>
      <c r="B10" s="32">
        <v>42725</v>
      </c>
      <c r="C10" s="33" t="s">
        <v>88</v>
      </c>
      <c r="D10" s="34" t="s">
        <v>95</v>
      </c>
      <c r="E10" s="35" t="s">
        <v>96</v>
      </c>
      <c r="F10" s="31" t="s">
        <v>17</v>
      </c>
      <c r="G10" s="85"/>
      <c r="H10" s="36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9"/>
      <c r="AC10" s="3"/>
      <c r="AD10" s="5"/>
      <c r="AE10" s="5"/>
      <c r="AF10" s="5"/>
      <c r="AG10" s="5"/>
      <c r="AH10" s="5"/>
      <c r="AI10" s="5"/>
      <c r="AJ10" s="5"/>
      <c r="AK10" s="5"/>
      <c r="AL10" s="6"/>
      <c r="AM10" s="5"/>
      <c r="AN10" s="6"/>
      <c r="AO10" s="4"/>
      <c r="AP10" s="5"/>
      <c r="AQ10" s="5"/>
    </row>
    <row r="11" spans="1:43" s="2" customFormat="1" ht="15.75" customHeight="1" x14ac:dyDescent="0.5">
      <c r="A11" s="41">
        <v>5</v>
      </c>
      <c r="B11" s="42">
        <v>42726</v>
      </c>
      <c r="C11" s="43" t="s">
        <v>88</v>
      </c>
      <c r="D11" s="44" t="s">
        <v>97</v>
      </c>
      <c r="E11" s="45" t="s">
        <v>98</v>
      </c>
      <c r="F11" s="41" t="s">
        <v>13</v>
      </c>
      <c r="G11" s="86"/>
      <c r="H11" s="46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9"/>
      <c r="AC11" s="3"/>
      <c r="AD11" s="5"/>
      <c r="AE11" s="5"/>
      <c r="AF11" s="5"/>
      <c r="AG11" s="5"/>
      <c r="AH11" s="5"/>
      <c r="AI11" s="5"/>
      <c r="AJ11" s="5"/>
      <c r="AK11" s="5"/>
      <c r="AL11" s="6"/>
      <c r="AM11" s="5"/>
      <c r="AN11" s="6"/>
      <c r="AO11" s="4"/>
      <c r="AP11" s="5"/>
      <c r="AQ11" s="5"/>
    </row>
    <row r="12" spans="1:43" s="2" customFormat="1" ht="15.75" customHeight="1" x14ac:dyDescent="0.5">
      <c r="A12" s="21">
        <v>6</v>
      </c>
      <c r="B12" s="22">
        <v>42727</v>
      </c>
      <c r="C12" s="23" t="s">
        <v>88</v>
      </c>
      <c r="D12" s="24" t="s">
        <v>99</v>
      </c>
      <c r="E12" s="25" t="s">
        <v>100</v>
      </c>
      <c r="F12" s="26" t="s">
        <v>14</v>
      </c>
      <c r="G12" s="84"/>
      <c r="H12" s="27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9"/>
      <c r="AC12" s="3"/>
      <c r="AD12" s="5"/>
      <c r="AE12" s="5"/>
      <c r="AF12" s="5"/>
      <c r="AG12" s="5"/>
      <c r="AH12" s="5"/>
      <c r="AI12" s="5"/>
      <c r="AJ12" s="5"/>
      <c r="AK12" s="5"/>
      <c r="AL12" s="6"/>
      <c r="AM12" s="5"/>
      <c r="AN12" s="6"/>
      <c r="AO12" s="4"/>
      <c r="AP12" s="5"/>
      <c r="AQ12" s="5"/>
    </row>
    <row r="13" spans="1:43" s="2" customFormat="1" ht="16.149999999999999" customHeight="1" x14ac:dyDescent="0.5">
      <c r="A13" s="31">
        <v>7</v>
      </c>
      <c r="B13" s="32">
        <v>42728</v>
      </c>
      <c r="C13" s="33" t="s">
        <v>88</v>
      </c>
      <c r="D13" s="34" t="s">
        <v>101</v>
      </c>
      <c r="E13" s="35" t="s">
        <v>102</v>
      </c>
      <c r="F13" s="31" t="s">
        <v>15</v>
      </c>
      <c r="G13" s="85"/>
      <c r="H13" s="36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9"/>
      <c r="AC13" s="3"/>
      <c r="AD13" s="5"/>
      <c r="AE13" s="5"/>
      <c r="AF13" s="5"/>
      <c r="AG13" s="5"/>
      <c r="AH13" s="5"/>
      <c r="AI13" s="5"/>
      <c r="AJ13" s="5"/>
      <c r="AK13" s="5"/>
      <c r="AL13" s="6"/>
      <c r="AM13" s="5"/>
      <c r="AN13" s="6"/>
      <c r="AO13" s="4"/>
      <c r="AP13" s="5"/>
      <c r="AQ13" s="5"/>
    </row>
    <row r="14" spans="1:43" s="2" customFormat="1" ht="16.149999999999999" customHeight="1" x14ac:dyDescent="0.5">
      <c r="A14" s="31">
        <v>8</v>
      </c>
      <c r="B14" s="32">
        <v>42729</v>
      </c>
      <c r="C14" s="33" t="s">
        <v>88</v>
      </c>
      <c r="D14" s="34" t="s">
        <v>103</v>
      </c>
      <c r="E14" s="35" t="s">
        <v>104</v>
      </c>
      <c r="F14" s="31" t="s">
        <v>16</v>
      </c>
      <c r="G14" s="85"/>
      <c r="H14" s="36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9"/>
      <c r="AC14" s="3"/>
      <c r="AD14" s="5"/>
      <c r="AE14" s="5"/>
      <c r="AF14" s="5"/>
      <c r="AG14" s="5"/>
      <c r="AH14" s="5"/>
      <c r="AI14" s="5"/>
      <c r="AJ14" s="5"/>
      <c r="AK14" s="5"/>
      <c r="AL14" s="6"/>
      <c r="AM14" s="5"/>
      <c r="AN14" s="6"/>
      <c r="AO14" s="4"/>
      <c r="AP14" s="5"/>
      <c r="AQ14" s="5"/>
    </row>
    <row r="15" spans="1:43" s="2" customFormat="1" ht="16.149999999999999" customHeight="1" x14ac:dyDescent="0.5">
      <c r="A15" s="31">
        <v>9</v>
      </c>
      <c r="B15" s="32">
        <v>42730</v>
      </c>
      <c r="C15" s="33" t="s">
        <v>88</v>
      </c>
      <c r="D15" s="34" t="s">
        <v>105</v>
      </c>
      <c r="E15" s="35" t="s">
        <v>106</v>
      </c>
      <c r="F15" s="31" t="s">
        <v>17</v>
      </c>
      <c r="G15" s="85"/>
      <c r="H15" s="36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9"/>
      <c r="AC15" s="3"/>
      <c r="AD15" s="5"/>
      <c r="AE15" s="5"/>
      <c r="AF15" s="5"/>
      <c r="AG15" s="5"/>
      <c r="AH15" s="5"/>
      <c r="AI15" s="5"/>
      <c r="AJ15" s="5"/>
      <c r="AK15" s="5"/>
      <c r="AL15" s="6"/>
      <c r="AM15" s="5"/>
      <c r="AN15" s="6"/>
      <c r="AO15" s="4"/>
      <c r="AP15" s="5"/>
      <c r="AQ15" s="5"/>
    </row>
    <row r="16" spans="1:43" s="2" customFormat="1" ht="16.350000000000001" customHeight="1" x14ac:dyDescent="0.5">
      <c r="A16" s="41">
        <v>10</v>
      </c>
      <c r="B16" s="42">
        <v>42731</v>
      </c>
      <c r="C16" s="43" t="s">
        <v>88</v>
      </c>
      <c r="D16" s="44" t="s">
        <v>107</v>
      </c>
      <c r="E16" s="45" t="s">
        <v>108</v>
      </c>
      <c r="F16" s="41" t="s">
        <v>13</v>
      </c>
      <c r="G16" s="86"/>
      <c r="H16" s="46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9"/>
      <c r="AC16" s="3"/>
      <c r="AD16" s="5"/>
      <c r="AE16" s="5"/>
      <c r="AF16" s="5"/>
      <c r="AG16" s="5"/>
      <c r="AH16" s="5"/>
      <c r="AI16" s="5"/>
      <c r="AJ16" s="5"/>
      <c r="AK16" s="5"/>
      <c r="AL16" s="6"/>
      <c r="AM16" s="5"/>
      <c r="AN16" s="6"/>
      <c r="AO16" s="4"/>
      <c r="AP16" s="5"/>
      <c r="AQ16" s="5"/>
    </row>
    <row r="17" spans="1:43" s="2" customFormat="1" ht="16.149999999999999" customHeight="1" x14ac:dyDescent="0.5">
      <c r="A17" s="21">
        <v>11</v>
      </c>
      <c r="B17" s="22">
        <v>42732</v>
      </c>
      <c r="C17" s="23" t="s">
        <v>88</v>
      </c>
      <c r="D17" s="24" t="s">
        <v>109</v>
      </c>
      <c r="E17" s="25" t="s">
        <v>110</v>
      </c>
      <c r="F17" s="26" t="s">
        <v>14</v>
      </c>
      <c r="G17" s="84"/>
      <c r="H17" s="27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9"/>
      <c r="AC17" s="3"/>
      <c r="AD17" s="5"/>
      <c r="AE17" s="5"/>
      <c r="AF17" s="5"/>
      <c r="AG17" s="5"/>
      <c r="AH17" s="5"/>
      <c r="AI17" s="5"/>
      <c r="AJ17" s="5"/>
      <c r="AK17" s="5"/>
      <c r="AL17" s="6"/>
      <c r="AM17" s="5"/>
      <c r="AN17" s="6"/>
      <c r="AO17" s="4"/>
      <c r="AP17" s="5"/>
      <c r="AQ17" s="5"/>
    </row>
    <row r="18" spans="1:43" s="2" customFormat="1" ht="16.149999999999999" customHeight="1" x14ac:dyDescent="0.5">
      <c r="A18" s="31">
        <v>12</v>
      </c>
      <c r="B18" s="32">
        <v>42733</v>
      </c>
      <c r="C18" s="52" t="s">
        <v>88</v>
      </c>
      <c r="D18" s="34" t="s">
        <v>111</v>
      </c>
      <c r="E18" s="35" t="s">
        <v>112</v>
      </c>
      <c r="F18" s="31" t="s">
        <v>15</v>
      </c>
      <c r="G18" s="85"/>
      <c r="H18" s="36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9"/>
      <c r="AC18" s="3"/>
      <c r="AD18" s="5"/>
      <c r="AE18" s="5"/>
      <c r="AF18" s="5"/>
      <c r="AG18" s="5"/>
      <c r="AH18" s="5"/>
      <c r="AI18" s="5"/>
      <c r="AJ18" s="5"/>
      <c r="AK18" s="5"/>
      <c r="AL18" s="6"/>
      <c r="AM18" s="5"/>
      <c r="AN18" s="6"/>
      <c r="AO18" s="4"/>
      <c r="AP18" s="5"/>
      <c r="AQ18" s="5"/>
    </row>
    <row r="19" spans="1:43" s="2" customFormat="1" ht="16.149999999999999" customHeight="1" x14ac:dyDescent="0.5">
      <c r="A19" s="31">
        <v>13</v>
      </c>
      <c r="B19" s="32">
        <v>42734</v>
      </c>
      <c r="C19" s="33" t="s">
        <v>88</v>
      </c>
      <c r="D19" s="53" t="s">
        <v>113</v>
      </c>
      <c r="E19" s="54" t="s">
        <v>114</v>
      </c>
      <c r="F19" s="31" t="s">
        <v>16</v>
      </c>
      <c r="G19" s="85"/>
      <c r="H19" s="36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9"/>
      <c r="AC19" s="3"/>
      <c r="AD19" s="5"/>
      <c r="AE19" s="5"/>
      <c r="AF19" s="5"/>
      <c r="AG19" s="5"/>
      <c r="AH19" s="5"/>
      <c r="AI19" s="5"/>
      <c r="AJ19" s="5"/>
      <c r="AK19" s="5"/>
      <c r="AL19" s="6"/>
      <c r="AM19" s="5"/>
      <c r="AN19" s="6"/>
      <c r="AO19" s="4"/>
      <c r="AP19" s="5"/>
      <c r="AQ19" s="5"/>
    </row>
    <row r="20" spans="1:43" s="2" customFormat="1" ht="16.149999999999999" customHeight="1" x14ac:dyDescent="0.5">
      <c r="A20" s="31">
        <v>14</v>
      </c>
      <c r="B20" s="32">
        <v>42735</v>
      </c>
      <c r="C20" s="33" t="s">
        <v>88</v>
      </c>
      <c r="D20" s="34" t="s">
        <v>115</v>
      </c>
      <c r="E20" s="35" t="s">
        <v>116</v>
      </c>
      <c r="F20" s="31" t="s">
        <v>17</v>
      </c>
      <c r="G20" s="85"/>
      <c r="H20" s="36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9"/>
      <c r="AC20" s="3"/>
      <c r="AD20" s="5"/>
      <c r="AE20" s="5"/>
      <c r="AF20" s="5"/>
      <c r="AG20" s="5"/>
      <c r="AH20" s="5"/>
      <c r="AI20" s="5"/>
      <c r="AJ20" s="5"/>
      <c r="AK20" s="5"/>
      <c r="AL20" s="6"/>
      <c r="AM20" s="5"/>
      <c r="AN20" s="6"/>
      <c r="AO20" s="4"/>
      <c r="AP20" s="5"/>
      <c r="AQ20" s="5"/>
    </row>
    <row r="21" spans="1:43" s="2" customFormat="1" ht="16.350000000000001" customHeight="1" x14ac:dyDescent="0.5">
      <c r="A21" s="41">
        <v>15</v>
      </c>
      <c r="B21" s="42">
        <v>42736</v>
      </c>
      <c r="C21" s="43" t="s">
        <v>88</v>
      </c>
      <c r="D21" s="44" t="s">
        <v>117</v>
      </c>
      <c r="E21" s="45" t="s">
        <v>118</v>
      </c>
      <c r="F21" s="41" t="s">
        <v>13</v>
      </c>
      <c r="G21" s="86"/>
      <c r="H21" s="46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9"/>
      <c r="AC21" s="3"/>
      <c r="AD21" s="5"/>
      <c r="AE21" s="5"/>
      <c r="AF21" s="5"/>
      <c r="AG21" s="5"/>
      <c r="AH21" s="5"/>
      <c r="AI21" s="5"/>
      <c r="AJ21" s="5"/>
      <c r="AK21" s="5"/>
      <c r="AL21" s="6"/>
      <c r="AM21" s="5"/>
      <c r="AN21" s="6"/>
      <c r="AO21" s="4"/>
      <c r="AP21" s="5"/>
      <c r="AQ21" s="5"/>
    </row>
    <row r="22" spans="1:43" s="2" customFormat="1" ht="16.149999999999999" customHeight="1" x14ac:dyDescent="0.5">
      <c r="A22" s="21">
        <v>16</v>
      </c>
      <c r="B22" s="22">
        <v>42737</v>
      </c>
      <c r="C22" s="23" t="s">
        <v>88</v>
      </c>
      <c r="D22" s="24" t="s">
        <v>119</v>
      </c>
      <c r="E22" s="25" t="s">
        <v>120</v>
      </c>
      <c r="F22" s="26" t="s">
        <v>14</v>
      </c>
      <c r="G22" s="84"/>
      <c r="H22" s="27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9"/>
      <c r="AC22" s="3"/>
      <c r="AD22" s="5"/>
      <c r="AE22" s="5"/>
      <c r="AF22" s="5"/>
      <c r="AG22" s="5"/>
      <c r="AH22" s="5"/>
      <c r="AI22" s="5"/>
      <c r="AJ22" s="5"/>
      <c r="AK22" s="5"/>
      <c r="AL22" s="6"/>
      <c r="AM22" s="5"/>
      <c r="AN22" s="6"/>
      <c r="AO22" s="4"/>
      <c r="AP22" s="5"/>
      <c r="AQ22" s="5"/>
    </row>
    <row r="23" spans="1:43" s="2" customFormat="1" ht="16.149999999999999" customHeight="1" x14ac:dyDescent="0.5">
      <c r="A23" s="31">
        <v>17</v>
      </c>
      <c r="B23" s="32">
        <v>42738</v>
      </c>
      <c r="C23" s="33" t="s">
        <v>88</v>
      </c>
      <c r="D23" s="34" t="s">
        <v>121</v>
      </c>
      <c r="E23" s="35" t="s">
        <v>122</v>
      </c>
      <c r="F23" s="31" t="s">
        <v>15</v>
      </c>
      <c r="G23" s="85"/>
      <c r="H23" s="36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9"/>
      <c r="AC23" s="3"/>
      <c r="AD23" s="5"/>
      <c r="AE23" s="5"/>
      <c r="AF23" s="5"/>
      <c r="AG23" s="5"/>
      <c r="AH23" s="5"/>
      <c r="AI23" s="5"/>
      <c r="AJ23" s="5"/>
      <c r="AK23" s="5"/>
      <c r="AL23" s="6"/>
      <c r="AM23" s="5"/>
      <c r="AN23" s="6"/>
      <c r="AO23" s="4"/>
      <c r="AP23" s="5"/>
      <c r="AQ23" s="5"/>
    </row>
    <row r="24" spans="1:43" s="2" customFormat="1" ht="16.149999999999999" customHeight="1" x14ac:dyDescent="0.5">
      <c r="A24" s="31">
        <v>18</v>
      </c>
      <c r="B24" s="32">
        <v>42739</v>
      </c>
      <c r="C24" s="33" t="s">
        <v>88</v>
      </c>
      <c r="D24" s="34" t="s">
        <v>123</v>
      </c>
      <c r="E24" s="35" t="s">
        <v>124</v>
      </c>
      <c r="F24" s="31" t="s">
        <v>15</v>
      </c>
      <c r="G24" s="85"/>
      <c r="H24" s="36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9"/>
      <c r="AC24" s="3"/>
      <c r="AD24" s="5"/>
      <c r="AE24" s="5"/>
      <c r="AF24" s="5"/>
      <c r="AG24" s="5"/>
      <c r="AH24" s="5"/>
      <c r="AI24" s="5"/>
      <c r="AJ24" s="5"/>
      <c r="AK24" s="5"/>
      <c r="AL24" s="6"/>
      <c r="AM24" s="5"/>
      <c r="AN24" s="6"/>
      <c r="AO24" s="4"/>
      <c r="AP24" s="5"/>
      <c r="AQ24" s="5"/>
    </row>
    <row r="25" spans="1:43" s="2" customFormat="1" ht="15.95" customHeight="1" x14ac:dyDescent="0.5">
      <c r="A25" s="31">
        <v>19</v>
      </c>
      <c r="B25" s="32">
        <v>42740</v>
      </c>
      <c r="C25" s="33" t="s">
        <v>125</v>
      </c>
      <c r="D25" s="34" t="s">
        <v>126</v>
      </c>
      <c r="E25" s="35" t="s">
        <v>127</v>
      </c>
      <c r="F25" s="31" t="s">
        <v>16</v>
      </c>
      <c r="G25" s="85"/>
      <c r="H25" s="36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0"/>
      <c r="AB25" s="9"/>
      <c r="AC25" s="3"/>
      <c r="AD25" s="5"/>
      <c r="AE25" s="5"/>
      <c r="AF25" s="5"/>
      <c r="AG25" s="5"/>
      <c r="AH25" s="5"/>
      <c r="AI25" s="5"/>
      <c r="AJ25" s="5"/>
      <c r="AK25" s="5"/>
      <c r="AL25" s="6"/>
      <c r="AM25" s="5"/>
      <c r="AN25" s="6"/>
      <c r="AO25" s="4"/>
      <c r="AP25" s="5"/>
      <c r="AQ25" s="5"/>
    </row>
    <row r="26" spans="1:43" s="2" customFormat="1" ht="17.100000000000001" customHeight="1" x14ac:dyDescent="0.5">
      <c r="A26" s="41">
        <v>20</v>
      </c>
      <c r="B26" s="42">
        <v>42741</v>
      </c>
      <c r="C26" s="43" t="s">
        <v>125</v>
      </c>
      <c r="D26" s="44" t="s">
        <v>128</v>
      </c>
      <c r="E26" s="45" t="s">
        <v>129</v>
      </c>
      <c r="F26" s="41" t="s">
        <v>17</v>
      </c>
      <c r="G26" s="86"/>
      <c r="H26" s="46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9"/>
      <c r="AC26" s="3"/>
      <c r="AD26" s="5"/>
      <c r="AE26" s="5"/>
      <c r="AF26" s="5"/>
      <c r="AG26" s="5"/>
      <c r="AH26" s="5"/>
      <c r="AI26" s="5"/>
      <c r="AJ26" s="5"/>
      <c r="AK26" s="5"/>
      <c r="AL26" s="6"/>
      <c r="AM26" s="5"/>
      <c r="AN26" s="6"/>
      <c r="AO26" s="4"/>
      <c r="AP26" s="5"/>
      <c r="AQ26" s="5"/>
    </row>
    <row r="27" spans="1:43" s="2" customFormat="1" ht="16.149999999999999" customHeight="1" x14ac:dyDescent="0.5">
      <c r="A27" s="21">
        <v>21</v>
      </c>
      <c r="B27" s="22">
        <v>42742</v>
      </c>
      <c r="C27" s="55" t="s">
        <v>125</v>
      </c>
      <c r="D27" s="56" t="s">
        <v>130</v>
      </c>
      <c r="E27" s="57" t="s">
        <v>131</v>
      </c>
      <c r="F27" s="26" t="s">
        <v>13</v>
      </c>
      <c r="G27" s="88"/>
      <c r="H27" s="93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9"/>
      <c r="AC27" s="3"/>
      <c r="AD27" s="5"/>
      <c r="AE27" s="5"/>
      <c r="AF27" s="5"/>
      <c r="AG27" s="5"/>
      <c r="AH27" s="5"/>
      <c r="AI27" s="5"/>
      <c r="AJ27" s="5"/>
      <c r="AK27" s="5"/>
      <c r="AL27" s="6"/>
      <c r="AM27" s="5"/>
      <c r="AN27" s="6"/>
      <c r="AO27" s="4"/>
      <c r="AP27" s="5"/>
      <c r="AQ27" s="5"/>
    </row>
    <row r="28" spans="1:43" s="2" customFormat="1" ht="16.149999999999999" customHeight="1" x14ac:dyDescent="0.5">
      <c r="A28" s="31">
        <v>22</v>
      </c>
      <c r="B28" s="32">
        <v>42743</v>
      </c>
      <c r="C28" s="61" t="s">
        <v>125</v>
      </c>
      <c r="D28" s="34" t="s">
        <v>132</v>
      </c>
      <c r="E28" s="35" t="s">
        <v>133</v>
      </c>
      <c r="F28" s="31" t="s">
        <v>14</v>
      </c>
      <c r="G28" s="85"/>
      <c r="H28" s="36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9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2" customFormat="1" ht="15.95" customHeight="1" x14ac:dyDescent="0.5">
      <c r="A29" s="31">
        <v>23</v>
      </c>
      <c r="B29" s="32">
        <v>42744</v>
      </c>
      <c r="C29" s="33" t="s">
        <v>125</v>
      </c>
      <c r="D29" s="62" t="s">
        <v>134</v>
      </c>
      <c r="E29" s="63" t="s">
        <v>135</v>
      </c>
      <c r="F29" s="31" t="s">
        <v>15</v>
      </c>
      <c r="G29" s="85"/>
      <c r="H29" s="36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9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2" customFormat="1" ht="16.149999999999999" customHeight="1" x14ac:dyDescent="0.5">
      <c r="A30" s="31">
        <v>24</v>
      </c>
      <c r="B30" s="32">
        <v>42745</v>
      </c>
      <c r="C30" s="33" t="s">
        <v>125</v>
      </c>
      <c r="D30" s="34" t="s">
        <v>136</v>
      </c>
      <c r="E30" s="35" t="s">
        <v>137</v>
      </c>
      <c r="F30" s="31" t="s">
        <v>16</v>
      </c>
      <c r="G30" s="85"/>
      <c r="H30" s="36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9"/>
      <c r="AC30" s="3"/>
      <c r="AD30" s="5"/>
      <c r="AE30" s="5"/>
      <c r="AF30" s="5"/>
      <c r="AG30" s="5"/>
      <c r="AH30" s="5"/>
      <c r="AI30" s="5"/>
      <c r="AJ30" s="5"/>
      <c r="AK30" s="5"/>
      <c r="AL30" s="6"/>
      <c r="AM30" s="5"/>
      <c r="AN30" s="6"/>
      <c r="AO30" s="4"/>
      <c r="AP30" s="5"/>
      <c r="AQ30" s="5"/>
    </row>
    <row r="31" spans="1:43" s="2" customFormat="1" ht="16.149999999999999" customHeight="1" x14ac:dyDescent="0.5">
      <c r="A31" s="41">
        <v>25</v>
      </c>
      <c r="B31" s="42">
        <v>42746</v>
      </c>
      <c r="C31" s="64" t="s">
        <v>125</v>
      </c>
      <c r="D31" s="65" t="s">
        <v>138</v>
      </c>
      <c r="E31" s="66" t="s">
        <v>139</v>
      </c>
      <c r="F31" s="41" t="s">
        <v>17</v>
      </c>
      <c r="G31" s="89"/>
      <c r="H31" s="67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0"/>
      <c r="AB31" s="9"/>
      <c r="AC31" s="3"/>
      <c r="AD31" s="5"/>
      <c r="AE31" s="5"/>
      <c r="AF31" s="5"/>
      <c r="AG31" s="5"/>
      <c r="AH31" s="5"/>
      <c r="AI31" s="5"/>
      <c r="AJ31" s="5"/>
      <c r="AK31" s="5"/>
      <c r="AL31" s="6"/>
      <c r="AM31" s="5"/>
      <c r="AN31" s="6"/>
      <c r="AO31" s="4"/>
      <c r="AP31" s="5"/>
      <c r="AQ31" s="5"/>
    </row>
    <row r="32" spans="1:43" s="2" customFormat="1" ht="15.75" customHeight="1" x14ac:dyDescent="0.5">
      <c r="A32" s="21">
        <v>26</v>
      </c>
      <c r="B32" s="22">
        <v>42747</v>
      </c>
      <c r="C32" s="23" t="s">
        <v>125</v>
      </c>
      <c r="D32" s="24" t="s">
        <v>140</v>
      </c>
      <c r="E32" s="25" t="s">
        <v>141</v>
      </c>
      <c r="F32" s="26" t="s">
        <v>13</v>
      </c>
      <c r="G32" s="84"/>
      <c r="H32" s="27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9"/>
      <c r="AC32" s="3"/>
      <c r="AD32" s="5"/>
      <c r="AE32" s="5"/>
      <c r="AF32" s="5"/>
      <c r="AG32" s="5"/>
      <c r="AH32" s="5"/>
      <c r="AI32" s="5"/>
      <c r="AJ32" s="5"/>
      <c r="AK32" s="5"/>
      <c r="AL32" s="6"/>
      <c r="AM32" s="5"/>
      <c r="AN32" s="6"/>
      <c r="AO32" s="4"/>
      <c r="AP32" s="5"/>
      <c r="AQ32" s="5"/>
    </row>
    <row r="33" spans="1:48" s="2" customFormat="1" ht="15.75" customHeight="1" x14ac:dyDescent="0.5">
      <c r="A33" s="31">
        <v>27</v>
      </c>
      <c r="B33" s="32">
        <v>42748</v>
      </c>
      <c r="C33" s="33" t="s">
        <v>125</v>
      </c>
      <c r="D33" s="34" t="s">
        <v>142</v>
      </c>
      <c r="E33" s="35" t="s">
        <v>143</v>
      </c>
      <c r="F33" s="31" t="s">
        <v>14</v>
      </c>
      <c r="G33" s="85"/>
      <c r="H33" s="36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9"/>
      <c r="AC33" s="3"/>
      <c r="AD33" s="5"/>
      <c r="AE33" s="5"/>
      <c r="AF33" s="5"/>
      <c r="AG33" s="5"/>
      <c r="AH33" s="5"/>
      <c r="AI33" s="5"/>
      <c r="AJ33" s="5"/>
      <c r="AK33" s="5"/>
      <c r="AL33" s="6"/>
      <c r="AM33" s="5"/>
      <c r="AN33" s="6"/>
      <c r="AO33" s="4"/>
      <c r="AP33" s="5"/>
      <c r="AQ33" s="5"/>
    </row>
    <row r="34" spans="1:48" s="2" customFormat="1" ht="15.75" customHeight="1" x14ac:dyDescent="0.5">
      <c r="A34" s="31">
        <v>28</v>
      </c>
      <c r="B34" s="32">
        <v>42749</v>
      </c>
      <c r="C34" s="33" t="s">
        <v>125</v>
      </c>
      <c r="D34" s="34" t="s">
        <v>144</v>
      </c>
      <c r="E34" s="35" t="s">
        <v>145</v>
      </c>
      <c r="F34" s="31" t="s">
        <v>15</v>
      </c>
      <c r="G34" s="85"/>
      <c r="H34" s="36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0"/>
      <c r="AB34" s="9"/>
      <c r="AC34" s="3"/>
      <c r="AD34" s="5"/>
      <c r="AE34" s="5"/>
      <c r="AF34" s="5"/>
      <c r="AG34" s="5"/>
      <c r="AH34" s="5"/>
      <c r="AI34" s="5"/>
      <c r="AJ34" s="5"/>
      <c r="AK34" s="5"/>
      <c r="AL34" s="6"/>
      <c r="AM34" s="5"/>
      <c r="AN34" s="6"/>
      <c r="AO34" s="4"/>
      <c r="AP34" s="5"/>
      <c r="AQ34" s="5"/>
    </row>
    <row r="35" spans="1:48" s="2" customFormat="1" ht="16.350000000000001" customHeight="1" x14ac:dyDescent="0.5">
      <c r="A35" s="31">
        <v>29</v>
      </c>
      <c r="B35" s="32">
        <v>42750</v>
      </c>
      <c r="C35" s="33" t="s">
        <v>125</v>
      </c>
      <c r="D35" s="34" t="s">
        <v>146</v>
      </c>
      <c r="E35" s="35" t="s">
        <v>147</v>
      </c>
      <c r="F35" s="31" t="s">
        <v>16</v>
      </c>
      <c r="G35" s="85"/>
      <c r="H35" s="36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9"/>
      <c r="AC35" s="3"/>
      <c r="AD35" s="5"/>
      <c r="AE35" s="5"/>
      <c r="AF35" s="5"/>
      <c r="AG35" s="5"/>
      <c r="AH35" s="5"/>
      <c r="AI35" s="5"/>
      <c r="AJ35" s="5"/>
      <c r="AK35" s="5"/>
      <c r="AL35" s="6"/>
      <c r="AM35" s="5"/>
      <c r="AN35" s="6"/>
      <c r="AO35" s="4"/>
      <c r="AP35" s="5"/>
      <c r="AQ35" s="5"/>
    </row>
    <row r="36" spans="1:48" s="2" customFormat="1" ht="16.350000000000001" customHeight="1" x14ac:dyDescent="0.5">
      <c r="A36" s="41">
        <v>30</v>
      </c>
      <c r="B36" s="42">
        <v>42751</v>
      </c>
      <c r="C36" s="43" t="s">
        <v>125</v>
      </c>
      <c r="D36" s="44" t="s">
        <v>148</v>
      </c>
      <c r="E36" s="45" t="s">
        <v>149</v>
      </c>
      <c r="F36" s="41" t="s">
        <v>17</v>
      </c>
      <c r="G36" s="86"/>
      <c r="H36" s="46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10"/>
      <c r="AB36" s="9"/>
      <c r="AC36" s="15"/>
      <c r="AD36" s="5"/>
      <c r="AE36" s="5"/>
      <c r="AF36" s="5"/>
      <c r="AG36" s="5"/>
      <c r="AH36" s="5"/>
      <c r="AI36" s="5"/>
      <c r="AJ36" s="5"/>
      <c r="AK36" s="5"/>
      <c r="AL36" s="6"/>
      <c r="AM36" s="5"/>
      <c r="AN36" s="6"/>
      <c r="AO36" s="4"/>
      <c r="AP36" s="5"/>
      <c r="AQ36" s="5"/>
    </row>
    <row r="37" spans="1:48" s="2" customFormat="1" ht="6" customHeight="1" x14ac:dyDescent="0.5">
      <c r="A37" s="137"/>
      <c r="B37" s="138"/>
      <c r="C37" s="139"/>
      <c r="D37" s="140"/>
      <c r="E37" s="141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6"/>
      <c r="Q37" s="136"/>
      <c r="R37" s="136"/>
      <c r="S37" s="136"/>
      <c r="T37" s="136"/>
      <c r="U37" s="136"/>
      <c r="V37" s="136"/>
      <c r="W37" s="136"/>
      <c r="X37" s="142"/>
      <c r="Y37" s="143"/>
      <c r="AA37" s="10"/>
      <c r="AB37" s="9"/>
      <c r="AC37" s="15"/>
      <c r="AD37" s="5"/>
      <c r="AE37" s="5"/>
      <c r="AF37" s="5"/>
      <c r="AG37" s="5"/>
      <c r="AH37" s="5"/>
      <c r="AI37" s="5"/>
      <c r="AJ37" s="5"/>
      <c r="AK37" s="5"/>
      <c r="AL37" s="14"/>
      <c r="AM37" s="5"/>
      <c r="AN37" s="14"/>
      <c r="AO37" s="4"/>
      <c r="AP37" s="5"/>
      <c r="AQ37" s="5"/>
    </row>
    <row r="38" spans="1:48" s="13" customFormat="1" ht="16.149999999999999" customHeight="1" x14ac:dyDescent="0.5">
      <c r="A38" s="78"/>
      <c r="B38" s="83" t="s">
        <v>29</v>
      </c>
      <c r="C38" s="79"/>
      <c r="E38" s="79">
        <f>I38+O38</f>
        <v>30</v>
      </c>
      <c r="F38" s="80" t="s">
        <v>6</v>
      </c>
      <c r="G38" s="132" t="s">
        <v>11</v>
      </c>
      <c r="H38" s="132"/>
      <c r="I38" s="134">
        <f>COUNTIF($C$7:$C$36,"ช")</f>
        <v>18</v>
      </c>
      <c r="J38" s="133"/>
      <c r="K38" s="81" t="s">
        <v>8</v>
      </c>
      <c r="L38" s="132"/>
      <c r="M38" s="200" t="s">
        <v>7</v>
      </c>
      <c r="N38" s="200"/>
      <c r="O38" s="134">
        <f>COUNTIF($C$7:$C$36,"ญ")</f>
        <v>12</v>
      </c>
      <c r="P38" s="133"/>
      <c r="Q38" s="81" t="s">
        <v>8</v>
      </c>
      <c r="X38" s="78"/>
      <c r="Y38" s="82"/>
      <c r="AB38" s="135"/>
      <c r="AC38" s="135"/>
      <c r="AD38" s="135"/>
      <c r="AE38" s="135"/>
      <c r="AF38" s="135"/>
      <c r="AG38" s="135"/>
      <c r="AH38" s="135"/>
      <c r="AI38" s="135"/>
      <c r="AJ38" s="135"/>
    </row>
    <row r="39" spans="1:48" s="184" customFormat="1" ht="15" hidden="1" customHeight="1" x14ac:dyDescent="0.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2"/>
      <c r="M39" s="182"/>
      <c r="N39" s="182"/>
      <c r="O39" s="182"/>
      <c r="P39" s="182"/>
      <c r="Q39" s="182"/>
      <c r="R39" s="182"/>
      <c r="S39" s="183"/>
      <c r="T39" s="183"/>
      <c r="U39" s="183"/>
      <c r="V39" s="183"/>
      <c r="W39" s="183"/>
      <c r="X39" s="183"/>
      <c r="Y39" s="182"/>
      <c r="AB39" s="185"/>
      <c r="AC39" s="186"/>
      <c r="AD39" s="187"/>
      <c r="AE39" s="188"/>
      <c r="AF39" s="189"/>
      <c r="AG39" s="189"/>
      <c r="AH39" s="186"/>
      <c r="AI39" s="185"/>
      <c r="AJ39" s="185"/>
    </row>
    <row r="40" spans="1:48" s="192" customFormat="1" ht="15" hidden="1" customHeight="1" x14ac:dyDescent="0.5">
      <c r="A40" s="182"/>
      <c r="B40" s="190"/>
      <c r="C40" s="182"/>
      <c r="D40" s="191" t="s">
        <v>23</v>
      </c>
      <c r="E40" s="191">
        <f>COUNTIF($F$7:$F$36,"แดง")</f>
        <v>6</v>
      </c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</row>
    <row r="41" spans="1:48" s="192" customFormat="1" ht="15" hidden="1" customHeight="1" x14ac:dyDescent="0.5">
      <c r="A41" s="182"/>
      <c r="B41" s="190"/>
      <c r="C41" s="182"/>
      <c r="D41" s="194" t="s">
        <v>24</v>
      </c>
      <c r="E41" s="191">
        <f>COUNTIF($F$7:$F$36,"เหลือง")</f>
        <v>6</v>
      </c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</row>
    <row r="42" spans="1:48" s="192" customFormat="1" ht="15" hidden="1" customHeight="1" x14ac:dyDescent="0.5">
      <c r="A42" s="182"/>
      <c r="B42" s="190"/>
      <c r="C42" s="182"/>
      <c r="D42" s="194" t="s">
        <v>25</v>
      </c>
      <c r="E42" s="191">
        <f>COUNTIF($F$7:$F$36,"น้ำเงิน")</f>
        <v>6</v>
      </c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</row>
    <row r="43" spans="1:48" s="192" customFormat="1" ht="15" hidden="1" customHeight="1" x14ac:dyDescent="0.5">
      <c r="A43" s="182"/>
      <c r="B43" s="190"/>
      <c r="C43" s="182"/>
      <c r="D43" s="194" t="s">
        <v>26</v>
      </c>
      <c r="E43" s="191">
        <f>COUNTIF($F$7:$F$36,"ม่วง")</f>
        <v>6</v>
      </c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AA43" s="193"/>
      <c r="AB43" s="193"/>
    </row>
    <row r="44" spans="1:48" s="192" customFormat="1" ht="15" hidden="1" customHeight="1" x14ac:dyDescent="0.5">
      <c r="A44" s="182"/>
      <c r="B44" s="190"/>
      <c r="C44" s="182"/>
      <c r="D44" s="194" t="s">
        <v>27</v>
      </c>
      <c r="E44" s="191">
        <f>COUNTIF($F$7:$F$36,"ฟ้า")</f>
        <v>6</v>
      </c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AA44" s="193"/>
      <c r="AB44" s="193"/>
    </row>
    <row r="45" spans="1:48" s="192" customFormat="1" ht="15" hidden="1" customHeight="1" x14ac:dyDescent="0.5">
      <c r="A45" s="182"/>
      <c r="B45" s="190"/>
      <c r="C45" s="182"/>
      <c r="D45" s="194" t="s">
        <v>5</v>
      </c>
      <c r="E45" s="191">
        <f>SUM(E40:E44)</f>
        <v>30</v>
      </c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</row>
    <row r="46" spans="1:48" s="192" customFormat="1" ht="15" customHeight="1" x14ac:dyDescent="0.5">
      <c r="B46" s="195"/>
      <c r="C46" s="196"/>
      <c r="D46" s="197"/>
      <c r="E46" s="197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</row>
    <row r="47" spans="1:48" s="192" customFormat="1" ht="15" customHeight="1" x14ac:dyDescent="0.5">
      <c r="B47" s="195"/>
      <c r="C47" s="196"/>
      <c r="D47" s="197"/>
      <c r="E47" s="197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</row>
    <row r="48" spans="1:48" s="192" customFormat="1" ht="15" customHeight="1" x14ac:dyDescent="0.5">
      <c r="B48" s="195"/>
      <c r="C48" s="198"/>
      <c r="D48" s="199"/>
      <c r="E48" s="199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</row>
  </sheetData>
  <sortState xmlns:xlrd2="http://schemas.microsoft.com/office/spreadsheetml/2017/richdata2" ref="D27:E36">
    <sortCondition ref="D27:D36"/>
  </sortState>
  <mergeCells count="7">
    <mergeCell ref="W4:X4"/>
    <mergeCell ref="A5:A6"/>
    <mergeCell ref="B5:B6"/>
    <mergeCell ref="C5:C6"/>
    <mergeCell ref="D5:D6"/>
    <mergeCell ref="E5:E6"/>
    <mergeCell ref="F5:F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60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7" t="str">
        <f>'ยอด ม.3'!B22</f>
        <v>นางสาวพรรณทิภา เชิงสมอ</v>
      </c>
    </row>
    <row r="2" spans="1:42" s="16" customFormat="1" ht="18" customHeight="1" x14ac:dyDescent="0.5">
      <c r="B2" s="97" t="s">
        <v>46</v>
      </c>
      <c r="C2" s="94"/>
      <c r="D2" s="95"/>
      <c r="E2" s="96" t="s">
        <v>60</v>
      </c>
      <c r="M2" s="16" t="s">
        <v>47</v>
      </c>
      <c r="R2" s="17" t="str">
        <f>'ยอด ม.3'!B23</f>
        <v>นายเจนรวุฒิ  บรรดาศักดิ์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ม.3'!F22</f>
        <v>325</v>
      </c>
      <c r="X4" s="262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159">
        <v>43070</v>
      </c>
      <c r="C7" s="160" t="s">
        <v>88</v>
      </c>
      <c r="D7" s="161" t="s">
        <v>291</v>
      </c>
      <c r="E7" s="162" t="s">
        <v>752</v>
      </c>
      <c r="F7" s="163" t="s">
        <v>16</v>
      </c>
      <c r="G7" s="84"/>
      <c r="H7" s="146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147"/>
    </row>
    <row r="8" spans="1:42" s="2" customFormat="1" ht="16.149999999999999" customHeight="1" x14ac:dyDescent="0.5">
      <c r="A8" s="31">
        <v>2</v>
      </c>
      <c r="B8" s="149">
        <v>43072</v>
      </c>
      <c r="C8" s="150" t="s">
        <v>88</v>
      </c>
      <c r="D8" s="151" t="s">
        <v>753</v>
      </c>
      <c r="E8" s="152" t="s">
        <v>754</v>
      </c>
      <c r="F8" s="153" t="s">
        <v>13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149">
        <v>43073</v>
      </c>
      <c r="C9" s="150" t="s">
        <v>88</v>
      </c>
      <c r="D9" s="151" t="s">
        <v>527</v>
      </c>
      <c r="E9" s="152" t="s">
        <v>755</v>
      </c>
      <c r="F9" s="153" t="s">
        <v>14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149">
        <v>43074</v>
      </c>
      <c r="C10" s="150" t="s">
        <v>88</v>
      </c>
      <c r="D10" s="151" t="s">
        <v>756</v>
      </c>
      <c r="E10" s="152" t="s">
        <v>757</v>
      </c>
      <c r="F10" s="153" t="s">
        <v>15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154">
        <v>43075</v>
      </c>
      <c r="C11" s="155" t="s">
        <v>88</v>
      </c>
      <c r="D11" s="156" t="s">
        <v>758</v>
      </c>
      <c r="E11" s="157" t="s">
        <v>759</v>
      </c>
      <c r="F11" s="158" t="s">
        <v>16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159">
        <v>43076</v>
      </c>
      <c r="C12" s="160" t="s">
        <v>88</v>
      </c>
      <c r="D12" s="161" t="s">
        <v>760</v>
      </c>
      <c r="E12" s="162" t="s">
        <v>761</v>
      </c>
      <c r="F12" s="163" t="s">
        <v>17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149">
        <v>43077</v>
      </c>
      <c r="C13" s="150" t="s">
        <v>88</v>
      </c>
      <c r="D13" s="151" t="s">
        <v>762</v>
      </c>
      <c r="E13" s="152" t="s">
        <v>763</v>
      </c>
      <c r="F13" s="153" t="s">
        <v>13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149">
        <v>43078</v>
      </c>
      <c r="C14" s="150" t="s">
        <v>88</v>
      </c>
      <c r="D14" s="151" t="s">
        <v>764</v>
      </c>
      <c r="E14" s="152" t="s">
        <v>765</v>
      </c>
      <c r="F14" s="153" t="s">
        <v>14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149">
        <v>43079</v>
      </c>
      <c r="C15" s="150" t="s">
        <v>88</v>
      </c>
      <c r="D15" s="151" t="s">
        <v>766</v>
      </c>
      <c r="E15" s="152" t="s">
        <v>767</v>
      </c>
      <c r="F15" s="153" t="s">
        <v>15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154">
        <v>43080</v>
      </c>
      <c r="C16" s="155" t="s">
        <v>88</v>
      </c>
      <c r="D16" s="156" t="s">
        <v>768</v>
      </c>
      <c r="E16" s="157" t="s">
        <v>769</v>
      </c>
      <c r="F16" s="158" t="s">
        <v>16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159">
        <v>43081</v>
      </c>
      <c r="C17" s="160" t="s">
        <v>88</v>
      </c>
      <c r="D17" s="161" t="s">
        <v>770</v>
      </c>
      <c r="E17" s="162" t="s">
        <v>771</v>
      </c>
      <c r="F17" s="163" t="s">
        <v>17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149">
        <v>43082</v>
      </c>
      <c r="C18" s="164" t="s">
        <v>88</v>
      </c>
      <c r="D18" s="151" t="s">
        <v>315</v>
      </c>
      <c r="E18" s="152" t="s">
        <v>772</v>
      </c>
      <c r="F18" s="153" t="s">
        <v>13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149">
        <v>43083</v>
      </c>
      <c r="C19" s="150" t="s">
        <v>88</v>
      </c>
      <c r="D19" s="165" t="s">
        <v>773</v>
      </c>
      <c r="E19" s="166" t="s">
        <v>774</v>
      </c>
      <c r="F19" s="153" t="s">
        <v>14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149">
        <v>43084</v>
      </c>
      <c r="C20" s="150" t="s">
        <v>88</v>
      </c>
      <c r="D20" s="151" t="s">
        <v>775</v>
      </c>
      <c r="E20" s="152" t="s">
        <v>776</v>
      </c>
      <c r="F20" s="153" t="s">
        <v>15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154">
        <v>43085</v>
      </c>
      <c r="C21" s="155" t="s">
        <v>88</v>
      </c>
      <c r="D21" s="156" t="s">
        <v>777</v>
      </c>
      <c r="E21" s="157" t="s">
        <v>778</v>
      </c>
      <c r="F21" s="158" t="s">
        <v>16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159">
        <v>43086</v>
      </c>
      <c r="C22" s="160" t="s">
        <v>88</v>
      </c>
      <c r="D22" s="161" t="s">
        <v>779</v>
      </c>
      <c r="E22" s="162" t="s">
        <v>780</v>
      </c>
      <c r="F22" s="163" t="s">
        <v>17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149">
        <v>43087</v>
      </c>
      <c r="C23" s="150" t="s">
        <v>88</v>
      </c>
      <c r="D23" s="151" t="s">
        <v>781</v>
      </c>
      <c r="E23" s="152" t="s">
        <v>782</v>
      </c>
      <c r="F23" s="153" t="s">
        <v>13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43088</v>
      </c>
      <c r="C24" s="61" t="s">
        <v>88</v>
      </c>
      <c r="D24" s="62" t="s">
        <v>783</v>
      </c>
      <c r="E24" s="63" t="s">
        <v>784</v>
      </c>
      <c r="F24" s="31" t="s">
        <v>14</v>
      </c>
      <c r="G24" s="243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149">
        <v>43089</v>
      </c>
      <c r="C25" s="150" t="s">
        <v>88</v>
      </c>
      <c r="D25" s="151" t="s">
        <v>785</v>
      </c>
      <c r="E25" s="152" t="s">
        <v>786</v>
      </c>
      <c r="F25" s="153" t="s">
        <v>15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259">
        <v>44489</v>
      </c>
      <c r="C26" s="248" t="s">
        <v>88</v>
      </c>
      <c r="D26" s="249" t="s">
        <v>963</v>
      </c>
      <c r="E26" s="250" t="s">
        <v>964</v>
      </c>
      <c r="F26" s="251" t="s">
        <v>16</v>
      </c>
      <c r="G26" s="252" t="s">
        <v>962</v>
      </c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159">
        <v>43091</v>
      </c>
      <c r="C27" s="167" t="s">
        <v>125</v>
      </c>
      <c r="D27" s="168" t="s">
        <v>787</v>
      </c>
      <c r="E27" s="169" t="s">
        <v>788</v>
      </c>
      <c r="F27" s="163" t="s">
        <v>17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149">
        <v>43092</v>
      </c>
      <c r="C28" s="150" t="s">
        <v>125</v>
      </c>
      <c r="D28" s="151" t="s">
        <v>327</v>
      </c>
      <c r="E28" s="152" t="s">
        <v>789</v>
      </c>
      <c r="F28" s="153" t="s">
        <v>13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149">
        <v>43093</v>
      </c>
      <c r="C29" s="150" t="s">
        <v>125</v>
      </c>
      <c r="D29" s="151" t="s">
        <v>563</v>
      </c>
      <c r="E29" s="152" t="s">
        <v>790</v>
      </c>
      <c r="F29" s="153" t="s">
        <v>14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149">
        <v>43094</v>
      </c>
      <c r="C30" s="150" t="s">
        <v>125</v>
      </c>
      <c r="D30" s="151" t="s">
        <v>791</v>
      </c>
      <c r="E30" s="152" t="s">
        <v>792</v>
      </c>
      <c r="F30" s="153" t="s">
        <v>15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154">
        <v>43095</v>
      </c>
      <c r="C31" s="170" t="s">
        <v>125</v>
      </c>
      <c r="D31" s="171" t="s">
        <v>793</v>
      </c>
      <c r="E31" s="172" t="s">
        <v>794</v>
      </c>
      <c r="F31" s="158" t="s">
        <v>16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159">
        <v>43096</v>
      </c>
      <c r="C32" s="160" t="s">
        <v>125</v>
      </c>
      <c r="D32" s="161" t="s">
        <v>795</v>
      </c>
      <c r="E32" s="162" t="s">
        <v>796</v>
      </c>
      <c r="F32" s="163" t="s">
        <v>17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149">
        <v>43097</v>
      </c>
      <c r="C33" s="150" t="s">
        <v>125</v>
      </c>
      <c r="D33" s="151" t="s">
        <v>797</v>
      </c>
      <c r="E33" s="152" t="s">
        <v>798</v>
      </c>
      <c r="F33" s="153" t="s">
        <v>13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149">
        <v>43098</v>
      </c>
      <c r="C34" s="150" t="s">
        <v>125</v>
      </c>
      <c r="D34" s="151" t="s">
        <v>799</v>
      </c>
      <c r="E34" s="152" t="s">
        <v>800</v>
      </c>
      <c r="F34" s="153" t="s">
        <v>14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149">
        <v>43099</v>
      </c>
      <c r="C35" s="150" t="s">
        <v>125</v>
      </c>
      <c r="D35" s="151" t="s">
        <v>801</v>
      </c>
      <c r="E35" s="152" t="s">
        <v>802</v>
      </c>
      <c r="F35" s="153" t="s">
        <v>15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154">
        <v>43100</v>
      </c>
      <c r="C36" s="155" t="s">
        <v>125</v>
      </c>
      <c r="D36" s="156" t="s">
        <v>726</v>
      </c>
      <c r="E36" s="157" t="s">
        <v>803</v>
      </c>
      <c r="F36" s="158" t="s">
        <v>16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149999999999999" customHeight="1" x14ac:dyDescent="0.5">
      <c r="A37" s="21">
        <v>31</v>
      </c>
      <c r="B37" s="159">
        <v>43101</v>
      </c>
      <c r="C37" s="167" t="s">
        <v>125</v>
      </c>
      <c r="D37" s="168" t="s">
        <v>579</v>
      </c>
      <c r="E37" s="169" t="s">
        <v>804</v>
      </c>
      <c r="F37" s="173" t="s">
        <v>17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149">
        <v>43102</v>
      </c>
      <c r="C38" s="150" t="s">
        <v>125</v>
      </c>
      <c r="D38" s="151" t="s">
        <v>805</v>
      </c>
      <c r="E38" s="152" t="s">
        <v>806</v>
      </c>
      <c r="F38" s="153" t="s">
        <v>13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149">
        <v>43103</v>
      </c>
      <c r="C39" s="150" t="s">
        <v>125</v>
      </c>
      <c r="D39" s="151" t="s">
        <v>807</v>
      </c>
      <c r="E39" s="152" t="s">
        <v>808</v>
      </c>
      <c r="F39" s="153" t="s">
        <v>14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149">
        <v>43104</v>
      </c>
      <c r="C40" s="150" t="s">
        <v>125</v>
      </c>
      <c r="D40" s="151" t="s">
        <v>809</v>
      </c>
      <c r="E40" s="152" t="s">
        <v>810</v>
      </c>
      <c r="F40" s="153" t="s">
        <v>15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154">
        <v>43105</v>
      </c>
      <c r="C41" s="174" t="s">
        <v>125</v>
      </c>
      <c r="D41" s="171" t="s">
        <v>811</v>
      </c>
      <c r="E41" s="172" t="s">
        <v>812</v>
      </c>
      <c r="F41" s="175" t="s">
        <v>16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159">
        <v>43106</v>
      </c>
      <c r="C42" s="160" t="s">
        <v>125</v>
      </c>
      <c r="D42" s="161" t="s">
        <v>813</v>
      </c>
      <c r="E42" s="162" t="s">
        <v>814</v>
      </c>
      <c r="F42" s="176" t="s">
        <v>17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149">
        <v>43107</v>
      </c>
      <c r="C43" s="150" t="s">
        <v>125</v>
      </c>
      <c r="D43" s="151" t="s">
        <v>815</v>
      </c>
      <c r="E43" s="152" t="s">
        <v>747</v>
      </c>
      <c r="F43" s="153" t="s">
        <v>13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149">
        <v>43108</v>
      </c>
      <c r="C44" s="150" t="s">
        <v>125</v>
      </c>
      <c r="D44" s="151" t="s">
        <v>816</v>
      </c>
      <c r="E44" s="152" t="s">
        <v>643</v>
      </c>
      <c r="F44" s="153" t="s">
        <v>14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5.75" customHeight="1" x14ac:dyDescent="0.5">
      <c r="A45" s="31">
        <v>39</v>
      </c>
      <c r="B45" s="149">
        <v>43109</v>
      </c>
      <c r="C45" s="150" t="s">
        <v>125</v>
      </c>
      <c r="D45" s="151" t="s">
        <v>817</v>
      </c>
      <c r="E45" s="152" t="s">
        <v>818</v>
      </c>
      <c r="F45" s="177" t="s">
        <v>15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154">
        <v>43110</v>
      </c>
      <c r="C46" s="155" t="s">
        <v>125</v>
      </c>
      <c r="D46" s="156" t="s">
        <v>819</v>
      </c>
      <c r="E46" s="157" t="s">
        <v>820</v>
      </c>
      <c r="F46" s="158" t="s">
        <v>16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149999999999999" customHeight="1" x14ac:dyDescent="0.5">
      <c r="A47" s="21">
        <v>41</v>
      </c>
      <c r="B47" s="159">
        <v>43111</v>
      </c>
      <c r="C47" s="160" t="s">
        <v>125</v>
      </c>
      <c r="D47" s="161" t="s">
        <v>821</v>
      </c>
      <c r="E47" s="162" t="s">
        <v>822</v>
      </c>
      <c r="F47" s="176" t="s">
        <v>17</v>
      </c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customHeight="1" x14ac:dyDescent="0.5">
      <c r="A48" s="41">
        <v>42</v>
      </c>
      <c r="B48" s="253">
        <v>43885</v>
      </c>
      <c r="C48" s="155" t="s">
        <v>125</v>
      </c>
      <c r="D48" s="156" t="s">
        <v>823</v>
      </c>
      <c r="E48" s="157" t="s">
        <v>824</v>
      </c>
      <c r="F48" s="158" t="s">
        <v>14</v>
      </c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79">
        <f>I50+O50</f>
        <v>42</v>
      </c>
      <c r="F50" s="80" t="s">
        <v>6</v>
      </c>
      <c r="G50" s="132" t="s">
        <v>11</v>
      </c>
      <c r="H50" s="132"/>
      <c r="I50" s="134">
        <f>COUNTIF($C$7:$C$48,"ช")</f>
        <v>20</v>
      </c>
      <c r="J50" s="133"/>
      <c r="K50" s="81" t="s">
        <v>8</v>
      </c>
      <c r="L50" s="132"/>
      <c r="M50" s="200" t="s">
        <v>7</v>
      </c>
      <c r="N50" s="200"/>
      <c r="O50" s="134">
        <f>COUNTIF($C$7:$C$48,"ญ")</f>
        <v>22</v>
      </c>
      <c r="P50" s="133"/>
      <c r="Q50" s="81" t="s">
        <v>8</v>
      </c>
      <c r="X50" s="78"/>
      <c r="Y50" s="82"/>
    </row>
    <row r="51" spans="1:47" s="184" customFormat="1" ht="17.100000000000001" hidden="1" customHeight="1" x14ac:dyDescent="0.5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2"/>
      <c r="M51" s="182"/>
      <c r="N51" s="182"/>
      <c r="O51" s="182"/>
      <c r="P51" s="182"/>
      <c r="Q51" s="182"/>
      <c r="R51" s="182"/>
      <c r="S51" s="183"/>
      <c r="T51" s="183"/>
      <c r="U51" s="183"/>
      <c r="V51" s="183"/>
      <c r="W51" s="183"/>
      <c r="X51" s="183"/>
      <c r="Y51" s="182"/>
    </row>
    <row r="52" spans="1:47" s="192" customFormat="1" ht="15" hidden="1" customHeight="1" x14ac:dyDescent="0.5">
      <c r="A52" s="182"/>
      <c r="B52" s="190"/>
      <c r="C52" s="182"/>
      <c r="D52" s="191" t="s">
        <v>23</v>
      </c>
      <c r="E52" s="191">
        <f>COUNTIF($F$7:$F$48,"แดง")</f>
        <v>8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AA52" s="193"/>
    </row>
    <row r="53" spans="1:47" s="192" customFormat="1" ht="15" hidden="1" customHeight="1" x14ac:dyDescent="0.5">
      <c r="A53" s="182"/>
      <c r="B53" s="190"/>
      <c r="C53" s="182"/>
      <c r="D53" s="194" t="s">
        <v>24</v>
      </c>
      <c r="E53" s="191">
        <f>COUNTIF($F$7:$F$48,"เหลือง")</f>
        <v>9</v>
      </c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AA53" s="193"/>
    </row>
    <row r="54" spans="1:47" s="192" customFormat="1" ht="15" hidden="1" customHeight="1" x14ac:dyDescent="0.5">
      <c r="A54" s="182"/>
      <c r="B54" s="190"/>
      <c r="C54" s="182"/>
      <c r="D54" s="194" t="s">
        <v>25</v>
      </c>
      <c r="E54" s="191">
        <f>COUNTIF($F$7:$F$48,"น้ำเงิน")</f>
        <v>8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AA54" s="193"/>
    </row>
    <row r="55" spans="1:47" s="192" customFormat="1" ht="15" hidden="1" customHeight="1" x14ac:dyDescent="0.5">
      <c r="A55" s="182"/>
      <c r="B55" s="190"/>
      <c r="C55" s="182"/>
      <c r="D55" s="194" t="s">
        <v>26</v>
      </c>
      <c r="E55" s="191">
        <f>COUNTIF($F$7:$F$48,"ม่วง")</f>
        <v>9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AA55" s="193"/>
    </row>
    <row r="56" spans="1:47" s="192" customFormat="1" ht="15" hidden="1" customHeight="1" x14ac:dyDescent="0.5">
      <c r="A56" s="182"/>
      <c r="B56" s="190"/>
      <c r="C56" s="182"/>
      <c r="D56" s="194" t="s">
        <v>27</v>
      </c>
      <c r="E56" s="191">
        <f>COUNTIF($F$7:$F$48,"ฟ้า")</f>
        <v>8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AA56" s="193"/>
    </row>
    <row r="57" spans="1:47" s="192" customFormat="1" ht="15" hidden="1" customHeight="1" x14ac:dyDescent="0.5">
      <c r="A57" s="182"/>
      <c r="B57" s="190"/>
      <c r="C57" s="182"/>
      <c r="D57" s="194" t="s">
        <v>5</v>
      </c>
      <c r="E57" s="191">
        <f>SUM(E52:E56)</f>
        <v>42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</row>
    <row r="58" spans="1:47" s="192" customFormat="1" ht="15" hidden="1" customHeight="1" x14ac:dyDescent="0.5">
      <c r="B58" s="195"/>
      <c r="C58" s="196"/>
      <c r="D58" s="197"/>
      <c r="E58" s="197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</row>
    <row r="59" spans="1:47" s="192" customFormat="1" ht="15" customHeight="1" x14ac:dyDescent="0.5">
      <c r="B59" s="195"/>
      <c r="C59" s="196"/>
      <c r="D59" s="197"/>
      <c r="E59" s="197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</row>
    <row r="60" spans="1:47" s="192" customFormat="1" ht="15" customHeight="1" x14ac:dyDescent="0.5">
      <c r="B60" s="195"/>
      <c r="C60" s="198"/>
      <c r="D60" s="199"/>
      <c r="E60" s="199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6AE0-A9E6-4F1F-A540-5E97AB04E17C}">
  <dimension ref="A1:AU60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7" t="str">
        <f>'ยอด ม.3'!B24</f>
        <v>นางพรทิพย์ ราชเสนา</v>
      </c>
    </row>
    <row r="2" spans="1:42" s="16" customFormat="1" ht="18" customHeight="1" x14ac:dyDescent="0.5">
      <c r="B2" s="97" t="s">
        <v>46</v>
      </c>
      <c r="C2" s="94"/>
      <c r="D2" s="95"/>
      <c r="E2" s="96" t="s">
        <v>61</v>
      </c>
      <c r="M2" s="16" t="s">
        <v>47</v>
      </c>
      <c r="R2" s="17" t="str">
        <f>'ยอด ม.3'!B25</f>
        <v>............-...............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ม.3'!F24</f>
        <v>323</v>
      </c>
      <c r="X4" s="262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159">
        <v>43112</v>
      </c>
      <c r="C7" s="160" t="s">
        <v>88</v>
      </c>
      <c r="D7" s="161" t="s">
        <v>825</v>
      </c>
      <c r="E7" s="162" t="s">
        <v>826</v>
      </c>
      <c r="F7" s="163" t="s">
        <v>13</v>
      </c>
      <c r="G7" s="84"/>
      <c r="H7" s="146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147"/>
    </row>
    <row r="8" spans="1:42" s="2" customFormat="1" ht="16.149999999999999" customHeight="1" x14ac:dyDescent="0.5">
      <c r="A8" s="31">
        <v>2</v>
      </c>
      <c r="B8" s="149">
        <v>43113</v>
      </c>
      <c r="C8" s="150" t="s">
        <v>88</v>
      </c>
      <c r="D8" s="151" t="s">
        <v>827</v>
      </c>
      <c r="E8" s="152" t="s">
        <v>828</v>
      </c>
      <c r="F8" s="153" t="s">
        <v>14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149">
        <v>43114</v>
      </c>
      <c r="C9" s="150" t="s">
        <v>88</v>
      </c>
      <c r="D9" s="151" t="s">
        <v>829</v>
      </c>
      <c r="E9" s="152" t="s">
        <v>830</v>
      </c>
      <c r="F9" s="153" t="s">
        <v>15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149">
        <v>43115</v>
      </c>
      <c r="C10" s="150" t="s">
        <v>88</v>
      </c>
      <c r="D10" s="151" t="s">
        <v>450</v>
      </c>
      <c r="E10" s="152" t="s">
        <v>831</v>
      </c>
      <c r="F10" s="153" t="s">
        <v>16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154">
        <v>43116</v>
      </c>
      <c r="C11" s="155" t="s">
        <v>88</v>
      </c>
      <c r="D11" s="156" t="s">
        <v>832</v>
      </c>
      <c r="E11" s="157" t="s">
        <v>833</v>
      </c>
      <c r="F11" s="158" t="s">
        <v>17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159">
        <v>43117</v>
      </c>
      <c r="C12" s="160" t="s">
        <v>88</v>
      </c>
      <c r="D12" s="161" t="s">
        <v>834</v>
      </c>
      <c r="E12" s="162" t="s">
        <v>835</v>
      </c>
      <c r="F12" s="163" t="s">
        <v>13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149">
        <v>43118</v>
      </c>
      <c r="C13" s="150" t="s">
        <v>88</v>
      </c>
      <c r="D13" s="151" t="s">
        <v>99</v>
      </c>
      <c r="E13" s="152" t="s">
        <v>836</v>
      </c>
      <c r="F13" s="153" t="s">
        <v>14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149">
        <v>43119</v>
      </c>
      <c r="C14" s="150" t="s">
        <v>88</v>
      </c>
      <c r="D14" s="151" t="s">
        <v>693</v>
      </c>
      <c r="E14" s="152" t="s">
        <v>837</v>
      </c>
      <c r="F14" s="153" t="s">
        <v>15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149">
        <v>43120</v>
      </c>
      <c r="C15" s="150" t="s">
        <v>88</v>
      </c>
      <c r="D15" s="151" t="s">
        <v>838</v>
      </c>
      <c r="E15" s="152" t="s">
        <v>839</v>
      </c>
      <c r="F15" s="153" t="s">
        <v>16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154">
        <v>43121</v>
      </c>
      <c r="C16" s="155" t="s">
        <v>88</v>
      </c>
      <c r="D16" s="156" t="s">
        <v>840</v>
      </c>
      <c r="E16" s="157" t="s">
        <v>841</v>
      </c>
      <c r="F16" s="158" t="s">
        <v>17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159">
        <v>43122</v>
      </c>
      <c r="C17" s="160" t="s">
        <v>88</v>
      </c>
      <c r="D17" s="161" t="s">
        <v>842</v>
      </c>
      <c r="E17" s="162" t="s">
        <v>843</v>
      </c>
      <c r="F17" s="163" t="s">
        <v>13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149">
        <v>43123</v>
      </c>
      <c r="C18" s="164" t="s">
        <v>88</v>
      </c>
      <c r="D18" s="151" t="s">
        <v>844</v>
      </c>
      <c r="E18" s="152" t="s">
        <v>845</v>
      </c>
      <c r="F18" s="153" t="s">
        <v>14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149">
        <v>43124</v>
      </c>
      <c r="C19" s="150" t="s">
        <v>88</v>
      </c>
      <c r="D19" s="165" t="s">
        <v>846</v>
      </c>
      <c r="E19" s="166" t="s">
        <v>847</v>
      </c>
      <c r="F19" s="153" t="s">
        <v>15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149">
        <v>43125</v>
      </c>
      <c r="C20" s="150" t="s">
        <v>88</v>
      </c>
      <c r="D20" s="151" t="s">
        <v>848</v>
      </c>
      <c r="E20" s="152" t="s">
        <v>849</v>
      </c>
      <c r="F20" s="153" t="s">
        <v>16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154">
        <v>43126</v>
      </c>
      <c r="C21" s="155" t="s">
        <v>88</v>
      </c>
      <c r="D21" s="156" t="s">
        <v>850</v>
      </c>
      <c r="E21" s="157" t="s">
        <v>851</v>
      </c>
      <c r="F21" s="158" t="s">
        <v>17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159">
        <v>43127</v>
      </c>
      <c r="C22" s="160" t="s">
        <v>88</v>
      </c>
      <c r="D22" s="161" t="s">
        <v>852</v>
      </c>
      <c r="E22" s="162" t="s">
        <v>853</v>
      </c>
      <c r="F22" s="163" t="s">
        <v>13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149">
        <v>43128</v>
      </c>
      <c r="C23" s="150" t="s">
        <v>88</v>
      </c>
      <c r="D23" s="151" t="s">
        <v>854</v>
      </c>
      <c r="E23" s="152" t="s">
        <v>855</v>
      </c>
      <c r="F23" s="153" t="s">
        <v>14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149">
        <v>43129</v>
      </c>
      <c r="C24" s="150" t="s">
        <v>88</v>
      </c>
      <c r="D24" s="151" t="s">
        <v>856</v>
      </c>
      <c r="E24" s="152" t="s">
        <v>857</v>
      </c>
      <c r="F24" s="153" t="s">
        <v>15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149">
        <v>43130</v>
      </c>
      <c r="C25" s="150" t="s">
        <v>88</v>
      </c>
      <c r="D25" s="151" t="s">
        <v>858</v>
      </c>
      <c r="E25" s="152" t="s">
        <v>859</v>
      </c>
      <c r="F25" s="153" t="s">
        <v>16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154">
        <v>43131</v>
      </c>
      <c r="C26" s="155" t="s">
        <v>88</v>
      </c>
      <c r="D26" s="156" t="s">
        <v>860</v>
      </c>
      <c r="E26" s="157" t="s">
        <v>861</v>
      </c>
      <c r="F26" s="158" t="s">
        <v>17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159">
        <v>43132</v>
      </c>
      <c r="C27" s="167" t="s">
        <v>88</v>
      </c>
      <c r="D27" s="168" t="s">
        <v>862</v>
      </c>
      <c r="E27" s="169" t="s">
        <v>863</v>
      </c>
      <c r="F27" s="163" t="s">
        <v>13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149">
        <v>43133</v>
      </c>
      <c r="C28" s="150" t="s">
        <v>125</v>
      </c>
      <c r="D28" s="151" t="s">
        <v>864</v>
      </c>
      <c r="E28" s="152" t="s">
        <v>372</v>
      </c>
      <c r="F28" s="153" t="s">
        <v>14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149">
        <v>43134</v>
      </c>
      <c r="C29" s="150" t="s">
        <v>125</v>
      </c>
      <c r="D29" s="151" t="s">
        <v>477</v>
      </c>
      <c r="E29" s="152" t="s">
        <v>865</v>
      </c>
      <c r="F29" s="153" t="s">
        <v>15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149">
        <v>43135</v>
      </c>
      <c r="C30" s="150" t="s">
        <v>125</v>
      </c>
      <c r="D30" s="151" t="s">
        <v>866</v>
      </c>
      <c r="E30" s="152" t="s">
        <v>867</v>
      </c>
      <c r="F30" s="153" t="s">
        <v>16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154">
        <v>43136</v>
      </c>
      <c r="C31" s="170" t="s">
        <v>125</v>
      </c>
      <c r="D31" s="171" t="s">
        <v>868</v>
      </c>
      <c r="E31" s="172" t="s">
        <v>869</v>
      </c>
      <c r="F31" s="158" t="s">
        <v>17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159">
        <v>43137</v>
      </c>
      <c r="C32" s="160" t="s">
        <v>125</v>
      </c>
      <c r="D32" s="161" t="s">
        <v>870</v>
      </c>
      <c r="E32" s="162" t="s">
        <v>871</v>
      </c>
      <c r="F32" s="163" t="s">
        <v>13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149">
        <v>43138</v>
      </c>
      <c r="C33" s="150" t="s">
        <v>125</v>
      </c>
      <c r="D33" s="151" t="s">
        <v>872</v>
      </c>
      <c r="E33" s="152" t="s">
        <v>873</v>
      </c>
      <c r="F33" s="153" t="s">
        <v>14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149">
        <v>43139</v>
      </c>
      <c r="C34" s="150" t="s">
        <v>125</v>
      </c>
      <c r="D34" s="151" t="s">
        <v>874</v>
      </c>
      <c r="E34" s="152" t="s">
        <v>875</v>
      </c>
      <c r="F34" s="153" t="s">
        <v>15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149">
        <v>43141</v>
      </c>
      <c r="C35" s="150" t="s">
        <v>125</v>
      </c>
      <c r="D35" s="151" t="s">
        <v>876</v>
      </c>
      <c r="E35" s="152" t="s">
        <v>877</v>
      </c>
      <c r="F35" s="153" t="s">
        <v>17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154">
        <v>43142</v>
      </c>
      <c r="C36" s="155" t="s">
        <v>125</v>
      </c>
      <c r="D36" s="156" t="s">
        <v>282</v>
      </c>
      <c r="E36" s="157" t="s">
        <v>878</v>
      </c>
      <c r="F36" s="158" t="s">
        <v>13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149999999999999" customHeight="1" x14ac:dyDescent="0.5">
      <c r="A37" s="21">
        <v>31</v>
      </c>
      <c r="B37" s="159">
        <v>43143</v>
      </c>
      <c r="C37" s="167" t="s">
        <v>125</v>
      </c>
      <c r="D37" s="168" t="s">
        <v>879</v>
      </c>
      <c r="E37" s="169" t="s">
        <v>880</v>
      </c>
      <c r="F37" s="173" t="s">
        <v>14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149">
        <v>43144</v>
      </c>
      <c r="C38" s="150" t="s">
        <v>125</v>
      </c>
      <c r="D38" s="151" t="s">
        <v>881</v>
      </c>
      <c r="E38" s="152" t="s">
        <v>882</v>
      </c>
      <c r="F38" s="153" t="s">
        <v>15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149">
        <v>43145</v>
      </c>
      <c r="C39" s="150" t="s">
        <v>125</v>
      </c>
      <c r="D39" s="151" t="s">
        <v>883</v>
      </c>
      <c r="E39" s="152" t="s">
        <v>884</v>
      </c>
      <c r="F39" s="153" t="s">
        <v>16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149">
        <v>43146</v>
      </c>
      <c r="C40" s="150" t="s">
        <v>125</v>
      </c>
      <c r="D40" s="151" t="s">
        <v>885</v>
      </c>
      <c r="E40" s="152" t="s">
        <v>441</v>
      </c>
      <c r="F40" s="153" t="s">
        <v>17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154">
        <v>43147</v>
      </c>
      <c r="C41" s="174" t="s">
        <v>125</v>
      </c>
      <c r="D41" s="171" t="s">
        <v>886</v>
      </c>
      <c r="E41" s="172" t="s">
        <v>887</v>
      </c>
      <c r="F41" s="175" t="s">
        <v>13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159">
        <v>43148</v>
      </c>
      <c r="C42" s="160" t="s">
        <v>125</v>
      </c>
      <c r="D42" s="161" t="s">
        <v>888</v>
      </c>
      <c r="E42" s="162" t="s">
        <v>889</v>
      </c>
      <c r="F42" s="176" t="s">
        <v>14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149">
        <v>43149</v>
      </c>
      <c r="C43" s="150" t="s">
        <v>125</v>
      </c>
      <c r="D43" s="151" t="s">
        <v>890</v>
      </c>
      <c r="E43" s="152" t="s">
        <v>891</v>
      </c>
      <c r="F43" s="153" t="s">
        <v>15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149">
        <v>43150</v>
      </c>
      <c r="C44" s="150" t="s">
        <v>125</v>
      </c>
      <c r="D44" s="151" t="s">
        <v>892</v>
      </c>
      <c r="E44" s="152" t="s">
        <v>893</v>
      </c>
      <c r="F44" s="153" t="s">
        <v>16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5.75" customHeight="1" x14ac:dyDescent="0.5">
      <c r="A45" s="31">
        <v>39</v>
      </c>
      <c r="B45" s="149">
        <v>43151</v>
      </c>
      <c r="C45" s="150" t="s">
        <v>125</v>
      </c>
      <c r="D45" s="151" t="s">
        <v>894</v>
      </c>
      <c r="E45" s="152" t="s">
        <v>895</v>
      </c>
      <c r="F45" s="177" t="s">
        <v>17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154">
        <v>43152</v>
      </c>
      <c r="C46" s="155" t="s">
        <v>125</v>
      </c>
      <c r="D46" s="156" t="s">
        <v>896</v>
      </c>
      <c r="E46" s="157" t="s">
        <v>265</v>
      </c>
      <c r="F46" s="158" t="s">
        <v>13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149999999999999" customHeight="1" x14ac:dyDescent="0.5">
      <c r="A47" s="21">
        <v>41</v>
      </c>
      <c r="B47" s="159">
        <v>43153</v>
      </c>
      <c r="C47" s="160" t="s">
        <v>125</v>
      </c>
      <c r="D47" s="161" t="s">
        <v>897</v>
      </c>
      <c r="E47" s="162" t="s">
        <v>898</v>
      </c>
      <c r="F47" s="176" t="s">
        <v>14</v>
      </c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customHeight="1" x14ac:dyDescent="0.5">
      <c r="A48" s="41">
        <v>42</v>
      </c>
      <c r="B48" s="259">
        <v>44490</v>
      </c>
      <c r="C48" s="248" t="s">
        <v>125</v>
      </c>
      <c r="D48" s="249" t="s">
        <v>965</v>
      </c>
      <c r="E48" s="250" t="s">
        <v>907</v>
      </c>
      <c r="F48" s="251" t="s">
        <v>16</v>
      </c>
      <c r="G48" s="252" t="s">
        <v>962</v>
      </c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79">
        <f>I50+O50</f>
        <v>42</v>
      </c>
      <c r="F50" s="80" t="s">
        <v>6</v>
      </c>
      <c r="G50" s="132" t="s">
        <v>11</v>
      </c>
      <c r="H50" s="132"/>
      <c r="I50" s="134">
        <f>COUNTIF($C$7:$C$48,"ช")</f>
        <v>21</v>
      </c>
      <c r="J50" s="133"/>
      <c r="K50" s="81" t="s">
        <v>8</v>
      </c>
      <c r="L50" s="132"/>
      <c r="M50" s="200" t="s">
        <v>7</v>
      </c>
      <c r="N50" s="200"/>
      <c r="O50" s="134">
        <f>COUNTIF($C$7:$C$48,"ญ")</f>
        <v>21</v>
      </c>
      <c r="P50" s="133"/>
      <c r="Q50" s="81" t="s">
        <v>8</v>
      </c>
      <c r="X50" s="78"/>
      <c r="Y50" s="82"/>
    </row>
    <row r="51" spans="1:47" s="184" customFormat="1" ht="17.100000000000001" hidden="1" customHeight="1" x14ac:dyDescent="0.5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2"/>
      <c r="M51" s="182"/>
      <c r="N51" s="182"/>
      <c r="O51" s="182"/>
      <c r="P51" s="182"/>
      <c r="Q51" s="182"/>
      <c r="R51" s="182"/>
      <c r="S51" s="183"/>
      <c r="T51" s="183"/>
      <c r="U51" s="183"/>
      <c r="V51" s="183"/>
      <c r="W51" s="183"/>
      <c r="X51" s="183"/>
      <c r="Y51" s="182"/>
    </row>
    <row r="52" spans="1:47" s="192" customFormat="1" ht="15" hidden="1" customHeight="1" x14ac:dyDescent="0.5">
      <c r="A52" s="182"/>
      <c r="B52" s="190"/>
      <c r="C52" s="182"/>
      <c r="D52" s="191" t="s">
        <v>23</v>
      </c>
      <c r="E52" s="191">
        <f>COUNTIF($F$7:$F$48,"แดง")</f>
        <v>9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AA52" s="193"/>
    </row>
    <row r="53" spans="1:47" s="192" customFormat="1" ht="15" hidden="1" customHeight="1" x14ac:dyDescent="0.5">
      <c r="A53" s="182"/>
      <c r="B53" s="190"/>
      <c r="C53" s="182"/>
      <c r="D53" s="194" t="s">
        <v>24</v>
      </c>
      <c r="E53" s="191">
        <f>COUNTIF($F$7:$F$48,"เหลือง")</f>
        <v>9</v>
      </c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AA53" s="193"/>
    </row>
    <row r="54" spans="1:47" s="192" customFormat="1" ht="15" hidden="1" customHeight="1" x14ac:dyDescent="0.5">
      <c r="A54" s="182"/>
      <c r="B54" s="190"/>
      <c r="C54" s="182"/>
      <c r="D54" s="194" t="s">
        <v>25</v>
      </c>
      <c r="E54" s="191">
        <f>COUNTIF($F$7:$F$48,"น้ำเงิน")</f>
        <v>8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AA54" s="193"/>
    </row>
    <row r="55" spans="1:47" s="192" customFormat="1" ht="15" hidden="1" customHeight="1" x14ac:dyDescent="0.5">
      <c r="A55" s="182"/>
      <c r="B55" s="190"/>
      <c r="C55" s="182"/>
      <c r="D55" s="194" t="s">
        <v>26</v>
      </c>
      <c r="E55" s="191">
        <f>COUNTIF($F$7:$F$48,"ม่วง")</f>
        <v>8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AA55" s="193"/>
    </row>
    <row r="56" spans="1:47" s="192" customFormat="1" ht="15" hidden="1" customHeight="1" x14ac:dyDescent="0.5">
      <c r="A56" s="182"/>
      <c r="B56" s="190"/>
      <c r="C56" s="182"/>
      <c r="D56" s="194" t="s">
        <v>27</v>
      </c>
      <c r="E56" s="191">
        <f>COUNTIF($F$7:$F$48,"ฟ้า")</f>
        <v>8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AA56" s="193"/>
    </row>
    <row r="57" spans="1:47" s="192" customFormat="1" ht="15" hidden="1" customHeight="1" x14ac:dyDescent="0.5">
      <c r="A57" s="182"/>
      <c r="B57" s="190"/>
      <c r="C57" s="182"/>
      <c r="D57" s="194" t="s">
        <v>5</v>
      </c>
      <c r="E57" s="191">
        <f>SUM(E52:E56)</f>
        <v>42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</row>
    <row r="58" spans="1:47" s="192" customFormat="1" ht="15" customHeight="1" x14ac:dyDescent="0.5">
      <c r="B58" s="195"/>
      <c r="C58" s="196"/>
      <c r="D58" s="197"/>
      <c r="E58" s="197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</row>
    <row r="59" spans="1:47" s="192" customFormat="1" ht="15" customHeight="1" x14ac:dyDescent="0.5">
      <c r="B59" s="195"/>
      <c r="C59" s="196"/>
      <c r="D59" s="197"/>
      <c r="E59" s="197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</row>
    <row r="60" spans="1:47" s="192" customFormat="1" ht="15" customHeight="1" x14ac:dyDescent="0.5">
      <c r="B60" s="195"/>
      <c r="C60" s="198"/>
      <c r="D60" s="199"/>
      <c r="E60" s="199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48"/>
  <sheetViews>
    <sheetView tabSelected="1"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7" t="str">
        <f>'ยอด ม.3'!B26</f>
        <v>นางวิกัญญา  คูทอง</v>
      </c>
    </row>
    <row r="2" spans="1:42" s="16" customFormat="1" ht="18" customHeight="1" x14ac:dyDescent="0.5">
      <c r="B2" s="97" t="s">
        <v>46</v>
      </c>
      <c r="C2" s="94"/>
      <c r="D2" s="95"/>
      <c r="E2" s="96" t="s">
        <v>62</v>
      </c>
      <c r="M2" s="16" t="s">
        <v>47</v>
      </c>
      <c r="R2" s="17" t="str">
        <f>'ยอด ม.3'!B27</f>
        <v>...............-................</v>
      </c>
    </row>
    <row r="3" spans="1:42" s="18" customFormat="1" ht="17.25" customHeight="1" x14ac:dyDescent="0.5">
      <c r="A3" s="20" t="s">
        <v>50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ม.3'!F26</f>
        <v>525</v>
      </c>
      <c r="X4" s="262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43154</v>
      </c>
      <c r="C7" s="23" t="s">
        <v>88</v>
      </c>
      <c r="D7" s="24" t="s">
        <v>899</v>
      </c>
      <c r="E7" s="25" t="s">
        <v>900</v>
      </c>
      <c r="F7" s="26" t="s">
        <v>15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43155</v>
      </c>
      <c r="C8" s="33" t="s">
        <v>88</v>
      </c>
      <c r="D8" s="34" t="s">
        <v>901</v>
      </c>
      <c r="E8" s="35" t="s">
        <v>902</v>
      </c>
      <c r="F8" s="31" t="s">
        <v>16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43156</v>
      </c>
      <c r="C9" s="33" t="s">
        <v>88</v>
      </c>
      <c r="D9" s="34" t="s">
        <v>903</v>
      </c>
      <c r="E9" s="35" t="s">
        <v>904</v>
      </c>
      <c r="F9" s="31" t="s">
        <v>17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43157</v>
      </c>
      <c r="C10" s="33" t="s">
        <v>88</v>
      </c>
      <c r="D10" s="34" t="s">
        <v>905</v>
      </c>
      <c r="E10" s="35" t="s">
        <v>906</v>
      </c>
      <c r="F10" s="31" t="s">
        <v>13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43158</v>
      </c>
      <c r="C11" s="43" t="s">
        <v>88</v>
      </c>
      <c r="D11" s="44" t="s">
        <v>693</v>
      </c>
      <c r="E11" s="45" t="s">
        <v>907</v>
      </c>
      <c r="F11" s="41" t="s">
        <v>14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5" customHeight="1" x14ac:dyDescent="0.5">
      <c r="A12" s="21">
        <v>6</v>
      </c>
      <c r="B12" s="22">
        <v>43159</v>
      </c>
      <c r="C12" s="23" t="s">
        <v>88</v>
      </c>
      <c r="D12" s="24" t="s">
        <v>908</v>
      </c>
      <c r="E12" s="25" t="s">
        <v>909</v>
      </c>
      <c r="F12" s="26" t="s">
        <v>15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43160</v>
      </c>
      <c r="C13" s="33" t="s">
        <v>88</v>
      </c>
      <c r="D13" s="34" t="s">
        <v>910</v>
      </c>
      <c r="E13" s="35" t="s">
        <v>911</v>
      </c>
      <c r="F13" s="31" t="s">
        <v>16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43161</v>
      </c>
      <c r="C14" s="33" t="s">
        <v>88</v>
      </c>
      <c r="D14" s="34" t="s">
        <v>912</v>
      </c>
      <c r="E14" s="35" t="s">
        <v>913</v>
      </c>
      <c r="F14" s="31" t="s">
        <v>17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43162</v>
      </c>
      <c r="C15" s="33" t="s">
        <v>88</v>
      </c>
      <c r="D15" s="34" t="s">
        <v>914</v>
      </c>
      <c r="E15" s="35" t="s">
        <v>915</v>
      </c>
      <c r="F15" s="31" t="s">
        <v>13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43163</v>
      </c>
      <c r="C16" s="43" t="s">
        <v>88</v>
      </c>
      <c r="D16" s="44" t="s">
        <v>160</v>
      </c>
      <c r="E16" s="45" t="s">
        <v>916</v>
      </c>
      <c r="F16" s="41" t="s">
        <v>14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43164</v>
      </c>
      <c r="C17" s="23" t="s">
        <v>88</v>
      </c>
      <c r="D17" s="24" t="s">
        <v>115</v>
      </c>
      <c r="E17" s="25" t="s">
        <v>917</v>
      </c>
      <c r="F17" s="26" t="s">
        <v>15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43165</v>
      </c>
      <c r="C18" s="52" t="s">
        <v>88</v>
      </c>
      <c r="D18" s="34" t="s">
        <v>375</v>
      </c>
      <c r="E18" s="35" t="s">
        <v>235</v>
      </c>
      <c r="F18" s="31" t="s">
        <v>16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43166</v>
      </c>
      <c r="C19" s="33" t="s">
        <v>88</v>
      </c>
      <c r="D19" s="53" t="s">
        <v>918</v>
      </c>
      <c r="E19" s="54" t="s">
        <v>919</v>
      </c>
      <c r="F19" s="31" t="s">
        <v>17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43167</v>
      </c>
      <c r="C20" s="33" t="s">
        <v>88</v>
      </c>
      <c r="D20" s="34" t="s">
        <v>920</v>
      </c>
      <c r="E20" s="35" t="s">
        <v>921</v>
      </c>
      <c r="F20" s="31" t="s">
        <v>13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43168</v>
      </c>
      <c r="C21" s="43" t="s">
        <v>88</v>
      </c>
      <c r="D21" s="44" t="s">
        <v>922</v>
      </c>
      <c r="E21" s="45" t="s">
        <v>923</v>
      </c>
      <c r="F21" s="41" t="s">
        <v>14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43169</v>
      </c>
      <c r="C22" s="23" t="s">
        <v>88</v>
      </c>
      <c r="D22" s="24" t="s">
        <v>924</v>
      </c>
      <c r="E22" s="25" t="s">
        <v>925</v>
      </c>
      <c r="F22" s="26" t="s">
        <v>15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43171</v>
      </c>
      <c r="C23" s="33" t="s">
        <v>125</v>
      </c>
      <c r="D23" s="34" t="s">
        <v>926</v>
      </c>
      <c r="E23" s="35" t="s">
        <v>927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43172</v>
      </c>
      <c r="C24" s="33" t="s">
        <v>125</v>
      </c>
      <c r="D24" s="34" t="s">
        <v>928</v>
      </c>
      <c r="E24" s="35" t="s">
        <v>929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43173</v>
      </c>
      <c r="C25" s="33" t="s">
        <v>125</v>
      </c>
      <c r="D25" s="34" t="s">
        <v>930</v>
      </c>
      <c r="E25" s="35" t="s">
        <v>931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5">
      <c r="A26" s="41">
        <v>20</v>
      </c>
      <c r="B26" s="42">
        <v>43175</v>
      </c>
      <c r="C26" s="43" t="s">
        <v>125</v>
      </c>
      <c r="D26" s="44" t="s">
        <v>932</v>
      </c>
      <c r="E26" s="45" t="s">
        <v>643</v>
      </c>
      <c r="F26" s="41" t="s">
        <v>16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>
        <v>43176</v>
      </c>
      <c r="C27" s="55" t="s">
        <v>125</v>
      </c>
      <c r="D27" s="56" t="s">
        <v>933</v>
      </c>
      <c r="E27" s="57" t="s">
        <v>934</v>
      </c>
      <c r="F27" s="26" t="s">
        <v>14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43177</v>
      </c>
      <c r="C28" s="61" t="s">
        <v>125</v>
      </c>
      <c r="D28" s="34" t="s">
        <v>498</v>
      </c>
      <c r="E28" s="35" t="s">
        <v>935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43179</v>
      </c>
      <c r="C29" s="33" t="s">
        <v>125</v>
      </c>
      <c r="D29" s="62" t="s">
        <v>936</v>
      </c>
      <c r="E29" s="63" t="s">
        <v>937</v>
      </c>
      <c r="F29" s="31" t="s">
        <v>15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43180</v>
      </c>
      <c r="C30" s="33" t="s">
        <v>125</v>
      </c>
      <c r="D30" s="34" t="s">
        <v>938</v>
      </c>
      <c r="E30" s="35" t="s">
        <v>939</v>
      </c>
      <c r="F30" s="31" t="s">
        <v>16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43181</v>
      </c>
      <c r="C31" s="43" t="s">
        <v>125</v>
      </c>
      <c r="D31" s="44" t="s">
        <v>940</v>
      </c>
      <c r="E31" s="45" t="s">
        <v>941</v>
      </c>
      <c r="F31" s="41" t="s">
        <v>17</v>
      </c>
      <c r="G31" s="86"/>
      <c r="H31" s="47"/>
      <c r="I31" s="47"/>
      <c r="J31" s="47"/>
      <c r="K31" s="47"/>
      <c r="L31" s="47"/>
      <c r="M31" s="47"/>
      <c r="N31" s="47"/>
      <c r="O31" s="47"/>
      <c r="P31" s="48"/>
      <c r="Q31" s="48"/>
      <c r="R31" s="48"/>
      <c r="S31" s="48"/>
      <c r="T31" s="48"/>
      <c r="U31" s="48"/>
      <c r="V31" s="48"/>
      <c r="W31" s="48"/>
      <c r="X31" s="49"/>
      <c r="Y31" s="77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43182</v>
      </c>
      <c r="C32" s="23" t="s">
        <v>125</v>
      </c>
      <c r="D32" s="24" t="s">
        <v>942</v>
      </c>
      <c r="E32" s="25" t="s">
        <v>943</v>
      </c>
      <c r="F32" s="26" t="s">
        <v>13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7" s="2" customFormat="1" ht="16.149999999999999" customHeight="1" x14ac:dyDescent="0.5">
      <c r="A33" s="31">
        <v>27</v>
      </c>
      <c r="B33" s="32">
        <v>43183</v>
      </c>
      <c r="C33" s="33" t="s">
        <v>125</v>
      </c>
      <c r="D33" s="34" t="s">
        <v>944</v>
      </c>
      <c r="E33" s="35" t="s">
        <v>945</v>
      </c>
      <c r="F33" s="31" t="s">
        <v>14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7" s="2" customFormat="1" ht="16.149999999999999" customHeight="1" x14ac:dyDescent="0.5">
      <c r="A34" s="31">
        <v>28</v>
      </c>
      <c r="B34" s="260">
        <v>43886</v>
      </c>
      <c r="C34" s="33" t="s">
        <v>125</v>
      </c>
      <c r="D34" s="34" t="s">
        <v>946</v>
      </c>
      <c r="E34" s="35" t="s">
        <v>947</v>
      </c>
      <c r="F34" s="31" t="s">
        <v>16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7" s="2" customFormat="1" ht="16.149999999999999" customHeight="1" x14ac:dyDescent="0.5">
      <c r="A35" s="31">
        <v>29</v>
      </c>
      <c r="B35" s="261">
        <v>44491</v>
      </c>
      <c r="C35" s="255" t="s">
        <v>125</v>
      </c>
      <c r="D35" s="256" t="s">
        <v>966</v>
      </c>
      <c r="E35" s="257" t="s">
        <v>967</v>
      </c>
      <c r="F35" s="258" t="s">
        <v>15</v>
      </c>
      <c r="G35" s="254" t="s">
        <v>962</v>
      </c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7" s="2" customFormat="1" ht="16.350000000000001" customHeight="1" x14ac:dyDescent="0.5">
      <c r="A36" s="41"/>
      <c r="B36" s="240"/>
      <c r="C36" s="236"/>
      <c r="D36" s="237"/>
      <c r="E36" s="238"/>
      <c r="F36" s="239"/>
      <c r="G36" s="242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7" s="2" customFormat="1" ht="6" customHeight="1" x14ac:dyDescent="0.5">
      <c r="A37" s="137"/>
      <c r="B37" s="138"/>
      <c r="C37" s="139"/>
      <c r="D37" s="140"/>
      <c r="E37" s="141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6"/>
      <c r="Q37" s="136"/>
      <c r="R37" s="136"/>
      <c r="S37" s="136"/>
      <c r="T37" s="136"/>
      <c r="U37" s="136"/>
      <c r="V37" s="136"/>
      <c r="W37" s="136"/>
      <c r="X37" s="142"/>
      <c r="Y37" s="143"/>
      <c r="AA37" s="9"/>
      <c r="AB37" s="15"/>
      <c r="AC37" s="5"/>
      <c r="AD37" s="5"/>
      <c r="AE37" s="5"/>
      <c r="AF37" s="5"/>
      <c r="AG37" s="5"/>
      <c r="AH37" s="5"/>
      <c r="AI37" s="5"/>
      <c r="AJ37" s="5"/>
      <c r="AK37" s="14"/>
      <c r="AL37" s="5"/>
      <c r="AM37" s="14"/>
      <c r="AN37" s="4"/>
      <c r="AO37" s="5"/>
      <c r="AP37" s="5"/>
    </row>
    <row r="38" spans="1:47" s="13" customFormat="1" ht="16.149999999999999" customHeight="1" x14ac:dyDescent="0.5">
      <c r="A38" s="78"/>
      <c r="B38" s="83" t="s">
        <v>29</v>
      </c>
      <c r="C38" s="79"/>
      <c r="E38" s="79">
        <f>I38+O38</f>
        <v>29</v>
      </c>
      <c r="F38" s="80" t="s">
        <v>6</v>
      </c>
      <c r="G38" s="132" t="s">
        <v>11</v>
      </c>
      <c r="H38" s="132"/>
      <c r="I38" s="134">
        <f>COUNTIF($C$7:$C$36,"ช")</f>
        <v>16</v>
      </c>
      <c r="J38" s="133"/>
      <c r="K38" s="81" t="s">
        <v>8</v>
      </c>
      <c r="L38" s="132"/>
      <c r="M38" s="200" t="s">
        <v>7</v>
      </c>
      <c r="N38" s="200"/>
      <c r="O38" s="79">
        <f>COUNTIF($C$7:$C$36,"ญ")</f>
        <v>13</v>
      </c>
      <c r="P38" s="78"/>
      <c r="Q38" s="81" t="s">
        <v>8</v>
      </c>
      <c r="X38" s="78"/>
      <c r="Y38" s="82"/>
    </row>
    <row r="39" spans="1:47" s="184" customFormat="1" ht="17.100000000000001" hidden="1" customHeight="1" x14ac:dyDescent="0.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2"/>
      <c r="N39" s="182"/>
      <c r="O39" s="182"/>
      <c r="P39" s="182"/>
      <c r="Q39" s="182"/>
      <c r="R39" s="182"/>
      <c r="S39" s="182"/>
      <c r="T39" s="183"/>
      <c r="U39" s="183"/>
      <c r="V39" s="183"/>
      <c r="W39" s="183"/>
      <c r="X39" s="183"/>
      <c r="Y39" s="183"/>
      <c r="Z39" s="182"/>
    </row>
    <row r="40" spans="1:47" s="192" customFormat="1" ht="15" hidden="1" customHeight="1" x14ac:dyDescent="0.5">
      <c r="A40" s="182"/>
      <c r="B40" s="182"/>
      <c r="C40" s="190"/>
      <c r="D40" s="191" t="s">
        <v>23</v>
      </c>
      <c r="E40" s="191">
        <f>COUNTIF($F$7:$F$36,"แดง")</f>
        <v>5</v>
      </c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93"/>
    </row>
    <row r="41" spans="1:47" s="192" customFormat="1" ht="15" hidden="1" customHeight="1" x14ac:dyDescent="0.5">
      <c r="A41" s="182"/>
      <c r="B41" s="182"/>
      <c r="C41" s="190"/>
      <c r="D41" s="194" t="s">
        <v>24</v>
      </c>
      <c r="E41" s="191">
        <f>COUNTIF($F$7:$F$36,"เหลือง")</f>
        <v>6</v>
      </c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93"/>
    </row>
    <row r="42" spans="1:47" s="192" customFormat="1" ht="15" hidden="1" customHeight="1" x14ac:dyDescent="0.5">
      <c r="A42" s="182"/>
      <c r="B42" s="182"/>
      <c r="C42" s="190"/>
      <c r="D42" s="194" t="s">
        <v>25</v>
      </c>
      <c r="E42" s="191">
        <f>COUNTIF($F$7:$F$36,"น้ำเงิน")</f>
        <v>6</v>
      </c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93"/>
    </row>
    <row r="43" spans="1:47" s="192" customFormat="1" ht="15" hidden="1" customHeight="1" x14ac:dyDescent="0.5">
      <c r="A43" s="182"/>
      <c r="B43" s="182"/>
      <c r="C43" s="190"/>
      <c r="D43" s="194" t="s">
        <v>26</v>
      </c>
      <c r="E43" s="191">
        <f>COUNTIF($F$7:$F$36,"ม่วง")</f>
        <v>6</v>
      </c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93"/>
    </row>
    <row r="44" spans="1:47" s="192" customFormat="1" ht="15" hidden="1" customHeight="1" x14ac:dyDescent="0.5">
      <c r="A44" s="182"/>
      <c r="B44" s="182"/>
      <c r="C44" s="190"/>
      <c r="D44" s="194" t="s">
        <v>27</v>
      </c>
      <c r="E44" s="191">
        <f>COUNTIF($F$7:$F$36,"ฟ้า")</f>
        <v>6</v>
      </c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93"/>
    </row>
    <row r="45" spans="1:47" s="192" customFormat="1" ht="15" hidden="1" customHeight="1" x14ac:dyDescent="0.5">
      <c r="A45" s="182"/>
      <c r="B45" s="182"/>
      <c r="C45" s="190"/>
      <c r="D45" s="194" t="s">
        <v>5</v>
      </c>
      <c r="E45" s="191">
        <f>SUM(E40:E44)</f>
        <v>29</v>
      </c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</row>
    <row r="46" spans="1:47" s="192" customFormat="1" ht="15" hidden="1" customHeight="1" x14ac:dyDescent="0.5">
      <c r="B46" s="195"/>
      <c r="C46" s="196"/>
      <c r="D46" s="197"/>
      <c r="E46" s="197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</row>
    <row r="47" spans="1:47" s="192" customFormat="1" ht="15" customHeight="1" x14ac:dyDescent="0.5">
      <c r="B47" s="195"/>
      <c r="C47" s="196"/>
      <c r="D47" s="197"/>
      <c r="E47" s="197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</row>
    <row r="48" spans="1:47" s="192" customFormat="1" ht="15" customHeight="1" x14ac:dyDescent="0.5">
      <c r="B48" s="195"/>
      <c r="C48" s="198"/>
      <c r="D48" s="199"/>
      <c r="E48" s="199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C978-B555-42A2-A99E-88335D7D2468}">
  <dimension ref="A1:AU58"/>
  <sheetViews>
    <sheetView zoomScale="120" zoomScaleNormal="120" workbookViewId="0">
      <selection activeCell="AC26" sqref="AC26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7" t="str">
        <f>'ยอด ม.3'!B28</f>
        <v>...............-................</v>
      </c>
    </row>
    <row r="2" spans="1:42" s="16" customFormat="1" ht="18" customHeight="1" x14ac:dyDescent="0.5">
      <c r="B2" s="97" t="s">
        <v>46</v>
      </c>
      <c r="C2" s="94"/>
      <c r="D2" s="95"/>
      <c r="E2" s="96" t="s">
        <v>72</v>
      </c>
      <c r="M2" s="16" t="s">
        <v>47</v>
      </c>
      <c r="R2" s="17" t="str">
        <f>'ยอด ม.3'!B29</f>
        <v>...............-................</v>
      </c>
    </row>
    <row r="3" spans="1:42" s="18" customFormat="1" ht="17.25" customHeight="1" x14ac:dyDescent="0.5">
      <c r="A3" s="20" t="s">
        <v>949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ม.3'!F26</f>
        <v>525</v>
      </c>
      <c r="X4" s="262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/>
      <c r="C7" s="23"/>
      <c r="D7" s="24"/>
      <c r="E7" s="25"/>
      <c r="F7" s="26"/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/>
      <c r="C8" s="33"/>
      <c r="D8" s="34"/>
      <c r="E8" s="35"/>
      <c r="F8" s="31"/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/>
      <c r="C9" s="33"/>
      <c r="D9" s="34"/>
      <c r="E9" s="35"/>
      <c r="F9" s="31"/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/>
      <c r="C10" s="33"/>
      <c r="D10" s="34"/>
      <c r="E10" s="35"/>
      <c r="F10" s="31"/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/>
      <c r="C11" s="43"/>
      <c r="D11" s="44"/>
      <c r="E11" s="45"/>
      <c r="F11" s="41"/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5" customHeight="1" x14ac:dyDescent="0.5">
      <c r="A12" s="21">
        <v>6</v>
      </c>
      <c r="B12" s="22"/>
      <c r="C12" s="23"/>
      <c r="D12" s="24"/>
      <c r="E12" s="25"/>
      <c r="F12" s="26"/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/>
      <c r="C13" s="33"/>
      <c r="D13" s="34"/>
      <c r="E13" s="35"/>
      <c r="F13" s="31"/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/>
      <c r="C14" s="33"/>
      <c r="D14" s="34"/>
      <c r="E14" s="35"/>
      <c r="F14" s="31"/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/>
      <c r="C15" s="33"/>
      <c r="D15" s="34"/>
      <c r="E15" s="35"/>
      <c r="F15" s="31"/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/>
      <c r="C16" s="43"/>
      <c r="D16" s="44"/>
      <c r="E16" s="45"/>
      <c r="F16" s="41"/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/>
      <c r="C17" s="23"/>
      <c r="D17" s="24"/>
      <c r="E17" s="25"/>
      <c r="F17" s="26"/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/>
      <c r="C18" s="52"/>
      <c r="D18" s="34"/>
      <c r="E18" s="35"/>
      <c r="F18" s="31"/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/>
      <c r="C19" s="33"/>
      <c r="D19" s="53"/>
      <c r="E19" s="54"/>
      <c r="F19" s="31"/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/>
      <c r="C20" s="33"/>
      <c r="D20" s="34"/>
      <c r="E20" s="35"/>
      <c r="F20" s="31"/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/>
      <c r="C21" s="43"/>
      <c r="D21" s="44"/>
      <c r="E21" s="45"/>
      <c r="F21" s="41"/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/>
      <c r="C22" s="23"/>
      <c r="D22" s="24"/>
      <c r="E22" s="25"/>
      <c r="F22" s="26"/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/>
      <c r="C23" s="33"/>
      <c r="D23" s="34"/>
      <c r="E23" s="35"/>
      <c r="F23" s="31"/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/>
      <c r="C24" s="33"/>
      <c r="D24" s="34"/>
      <c r="E24" s="35"/>
      <c r="F24" s="31"/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/>
      <c r="C25" s="33"/>
      <c r="D25" s="34"/>
      <c r="E25" s="35"/>
      <c r="F25" s="31"/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5">
      <c r="A26" s="41">
        <v>20</v>
      </c>
      <c r="B26" s="42"/>
      <c r="C26" s="43"/>
      <c r="D26" s="44"/>
      <c r="E26" s="45"/>
      <c r="F26" s="41"/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/>
      <c r="C27" s="55"/>
      <c r="D27" s="56"/>
      <c r="E27" s="57"/>
      <c r="F27" s="26"/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/>
      <c r="C28" s="61"/>
      <c r="D28" s="34"/>
      <c r="E28" s="35"/>
      <c r="F28" s="31"/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/>
      <c r="C29" s="33"/>
      <c r="D29" s="62"/>
      <c r="E29" s="63"/>
      <c r="F29" s="31"/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/>
      <c r="C30" s="33"/>
      <c r="D30" s="34"/>
      <c r="E30" s="35"/>
      <c r="F30" s="31"/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/>
      <c r="C31" s="43"/>
      <c r="D31" s="44"/>
      <c r="E31" s="45"/>
      <c r="F31" s="41"/>
      <c r="G31" s="86"/>
      <c r="H31" s="47"/>
      <c r="I31" s="47"/>
      <c r="J31" s="47"/>
      <c r="K31" s="47"/>
      <c r="L31" s="47"/>
      <c r="M31" s="47"/>
      <c r="N31" s="47"/>
      <c r="O31" s="47"/>
      <c r="P31" s="48"/>
      <c r="Q31" s="48"/>
      <c r="R31" s="48"/>
      <c r="S31" s="48"/>
      <c r="T31" s="48"/>
      <c r="U31" s="48"/>
      <c r="V31" s="48"/>
      <c r="W31" s="48"/>
      <c r="X31" s="49"/>
      <c r="Y31" s="77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/>
      <c r="C32" s="23"/>
      <c r="D32" s="24"/>
      <c r="E32" s="25"/>
      <c r="F32" s="26"/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/>
      <c r="C33" s="33"/>
      <c r="D33" s="34"/>
      <c r="E33" s="35"/>
      <c r="F33" s="31"/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/>
      <c r="C34" s="33"/>
      <c r="D34" s="34"/>
      <c r="E34" s="35"/>
      <c r="F34" s="31"/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/>
      <c r="C35" s="33"/>
      <c r="D35" s="34"/>
      <c r="E35" s="35"/>
      <c r="F35" s="31"/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240"/>
      <c r="C36" s="236"/>
      <c r="D36" s="237"/>
      <c r="E36" s="238"/>
      <c r="F36" s="239"/>
      <c r="G36" s="242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149999999999999" customHeight="1" x14ac:dyDescent="0.5">
      <c r="A37" s="21">
        <v>31</v>
      </c>
      <c r="B37" s="22"/>
      <c r="C37" s="55"/>
      <c r="D37" s="56"/>
      <c r="E37" s="57"/>
      <c r="F37" s="26"/>
      <c r="G37" s="88"/>
      <c r="H37" s="60"/>
      <c r="I37" s="60"/>
      <c r="J37" s="60"/>
      <c r="K37" s="60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15"/>
      <c r="AC37" s="5"/>
      <c r="AD37" s="5"/>
      <c r="AE37" s="5"/>
      <c r="AF37" s="5"/>
      <c r="AG37" s="5"/>
      <c r="AH37" s="5"/>
      <c r="AI37" s="5"/>
      <c r="AJ37" s="5"/>
      <c r="AK37" s="14"/>
      <c r="AL37" s="5"/>
      <c r="AM37" s="14"/>
      <c r="AN37" s="4"/>
      <c r="AO37" s="5"/>
      <c r="AP37" s="5"/>
    </row>
    <row r="38" spans="1:42" s="2" customFormat="1" ht="16.149999999999999" customHeight="1" x14ac:dyDescent="0.5">
      <c r="A38" s="31">
        <v>32</v>
      </c>
      <c r="B38" s="32"/>
      <c r="C38" s="61"/>
      <c r="D38" s="34"/>
      <c r="E38" s="35"/>
      <c r="F38" s="31"/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/>
      <c r="C39" s="33"/>
      <c r="D39" s="62"/>
      <c r="E39" s="63"/>
      <c r="F39" s="31"/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s="2" customFormat="1" ht="16.149999999999999" customHeight="1" x14ac:dyDescent="0.5">
      <c r="A40" s="31">
        <v>34</v>
      </c>
      <c r="B40" s="32"/>
      <c r="C40" s="33"/>
      <c r="D40" s="34"/>
      <c r="E40" s="35"/>
      <c r="F40" s="31"/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149999999999999" customHeight="1" x14ac:dyDescent="0.5">
      <c r="A41" s="41">
        <v>35</v>
      </c>
      <c r="B41" s="42"/>
      <c r="C41" s="43"/>
      <c r="D41" s="44"/>
      <c r="E41" s="45"/>
      <c r="F41" s="41"/>
      <c r="G41" s="86"/>
      <c r="H41" s="47"/>
      <c r="I41" s="47"/>
      <c r="J41" s="47"/>
      <c r="K41" s="47"/>
      <c r="L41" s="47"/>
      <c r="M41" s="47"/>
      <c r="N41" s="47"/>
      <c r="O41" s="47"/>
      <c r="P41" s="48"/>
      <c r="Q41" s="48"/>
      <c r="R41" s="48"/>
      <c r="S41" s="48"/>
      <c r="T41" s="48"/>
      <c r="U41" s="48"/>
      <c r="V41" s="48"/>
      <c r="W41" s="48"/>
      <c r="X41" s="49"/>
      <c r="Y41" s="77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22"/>
      <c r="C42" s="23"/>
      <c r="D42" s="24"/>
      <c r="E42" s="25"/>
      <c r="F42" s="26"/>
      <c r="G42" s="84"/>
      <c r="H42" s="28"/>
      <c r="I42" s="28"/>
      <c r="J42" s="28"/>
      <c r="K42" s="28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/>
      <c r="C43" s="33"/>
      <c r="D43" s="34"/>
      <c r="E43" s="35"/>
      <c r="F43" s="31"/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/>
      <c r="C44" s="33"/>
      <c r="D44" s="34"/>
      <c r="E44" s="35"/>
      <c r="F44" s="31"/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31">
        <v>39</v>
      </c>
      <c r="B45" s="32"/>
      <c r="C45" s="33"/>
      <c r="D45" s="34"/>
      <c r="E45" s="35"/>
      <c r="F45" s="31"/>
      <c r="G45" s="85"/>
      <c r="H45" s="37"/>
      <c r="I45" s="37"/>
      <c r="J45" s="37"/>
      <c r="K45" s="37"/>
      <c r="L45" s="37"/>
      <c r="M45" s="37"/>
      <c r="N45" s="37"/>
      <c r="O45" s="37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350000000000001" customHeight="1" x14ac:dyDescent="0.5">
      <c r="A46" s="41">
        <v>40</v>
      </c>
      <c r="B46" s="240"/>
      <c r="C46" s="236"/>
      <c r="D46" s="237"/>
      <c r="E46" s="238"/>
      <c r="F46" s="239"/>
      <c r="G46" s="242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6" customHeight="1" x14ac:dyDescent="0.5">
      <c r="A47" s="137"/>
      <c r="B47" s="138"/>
      <c r="C47" s="139"/>
      <c r="D47" s="140"/>
      <c r="E47" s="141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6"/>
      <c r="Q47" s="136"/>
      <c r="R47" s="136"/>
      <c r="S47" s="136"/>
      <c r="T47" s="136"/>
      <c r="U47" s="136"/>
      <c r="V47" s="136"/>
      <c r="W47" s="136"/>
      <c r="X47" s="142"/>
      <c r="Y47" s="143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13" customFormat="1" ht="16.149999999999999" customHeight="1" x14ac:dyDescent="0.5">
      <c r="A48" s="78"/>
      <c r="B48" s="83" t="s">
        <v>29</v>
      </c>
      <c r="C48" s="79"/>
      <c r="E48" s="79">
        <f>I48+O48</f>
        <v>0</v>
      </c>
      <c r="F48" s="80" t="s">
        <v>6</v>
      </c>
      <c r="G48" s="132" t="s">
        <v>11</v>
      </c>
      <c r="H48" s="132"/>
      <c r="I48" s="134">
        <f>COUNTIF($C$7:$C$46,"ช")</f>
        <v>0</v>
      </c>
      <c r="J48" s="133"/>
      <c r="K48" s="81" t="s">
        <v>8</v>
      </c>
      <c r="L48" s="132"/>
      <c r="M48" s="244" t="s">
        <v>7</v>
      </c>
      <c r="N48" s="244"/>
      <c r="O48" s="79">
        <f>COUNTIF($C$7:$C$46,"ญ")</f>
        <v>0</v>
      </c>
      <c r="P48" s="78"/>
      <c r="Q48" s="81" t="s">
        <v>8</v>
      </c>
      <c r="X48" s="78"/>
      <c r="Y48" s="82"/>
    </row>
    <row r="49" spans="1:47" s="184" customFormat="1" ht="17.100000000000001" hidden="1" customHeight="1" x14ac:dyDescent="0.5">
      <c r="A49" s="181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2"/>
      <c r="N49" s="182"/>
      <c r="O49" s="182"/>
      <c r="P49" s="182"/>
      <c r="Q49" s="182"/>
      <c r="R49" s="182"/>
      <c r="S49" s="182"/>
      <c r="T49" s="183"/>
      <c r="U49" s="183"/>
      <c r="V49" s="183"/>
      <c r="W49" s="183"/>
      <c r="X49" s="183"/>
      <c r="Y49" s="183"/>
      <c r="Z49" s="182"/>
    </row>
    <row r="50" spans="1:47" s="192" customFormat="1" ht="15" hidden="1" customHeight="1" x14ac:dyDescent="0.5">
      <c r="A50" s="182"/>
      <c r="B50" s="182"/>
      <c r="C50" s="190"/>
      <c r="D50" s="191" t="s">
        <v>23</v>
      </c>
      <c r="E50" s="191">
        <f>COUNTIF($F$7:$F$46,"แดง")</f>
        <v>0</v>
      </c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93"/>
    </row>
    <row r="51" spans="1:47" s="192" customFormat="1" ht="15" hidden="1" customHeight="1" x14ac:dyDescent="0.5">
      <c r="A51" s="182"/>
      <c r="B51" s="182"/>
      <c r="C51" s="190"/>
      <c r="D51" s="194" t="s">
        <v>24</v>
      </c>
      <c r="E51" s="191">
        <f>COUNTIF($F$7:$F$46,"เหลือง")</f>
        <v>0</v>
      </c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93"/>
    </row>
    <row r="52" spans="1:47" s="192" customFormat="1" ht="15" hidden="1" customHeight="1" x14ac:dyDescent="0.5">
      <c r="A52" s="182"/>
      <c r="B52" s="182"/>
      <c r="C52" s="190"/>
      <c r="D52" s="194" t="s">
        <v>25</v>
      </c>
      <c r="E52" s="191">
        <f>COUNTIF($F$7:$F$46,"น้ำเงิน")</f>
        <v>0</v>
      </c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93"/>
    </row>
    <row r="53" spans="1:47" s="192" customFormat="1" ht="15" hidden="1" customHeight="1" x14ac:dyDescent="0.5">
      <c r="A53" s="182"/>
      <c r="B53" s="182"/>
      <c r="C53" s="190"/>
      <c r="D53" s="194" t="s">
        <v>26</v>
      </c>
      <c r="E53" s="191">
        <f>COUNTIF($F$7:$F$46,"ม่วง")</f>
        <v>0</v>
      </c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93"/>
    </row>
    <row r="54" spans="1:47" s="192" customFormat="1" ht="15" hidden="1" customHeight="1" x14ac:dyDescent="0.5">
      <c r="A54" s="182"/>
      <c r="B54" s="182"/>
      <c r="C54" s="190"/>
      <c r="D54" s="194" t="s">
        <v>27</v>
      </c>
      <c r="E54" s="191">
        <f>COUNTIF($F$7:$F$46,"ฟ้า")</f>
        <v>0</v>
      </c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93"/>
    </row>
    <row r="55" spans="1:47" s="192" customFormat="1" ht="15" hidden="1" customHeight="1" x14ac:dyDescent="0.5">
      <c r="A55" s="182"/>
      <c r="B55" s="182"/>
      <c r="C55" s="190"/>
      <c r="D55" s="194" t="s">
        <v>5</v>
      </c>
      <c r="E55" s="191">
        <f>SUM(E50:E54)</f>
        <v>0</v>
      </c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</row>
    <row r="56" spans="1:47" s="192" customFormat="1" ht="15" hidden="1" customHeight="1" x14ac:dyDescent="0.5">
      <c r="B56" s="195"/>
      <c r="C56" s="196"/>
      <c r="D56" s="197"/>
      <c r="E56" s="197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</row>
    <row r="57" spans="1:47" s="192" customFormat="1" ht="15" customHeight="1" x14ac:dyDescent="0.5">
      <c r="B57" s="195"/>
      <c r="C57" s="196"/>
      <c r="D57" s="197"/>
      <c r="E57" s="197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</row>
    <row r="58" spans="1:47" s="192" customFormat="1" ht="15" customHeight="1" x14ac:dyDescent="0.5">
      <c r="B58" s="195"/>
      <c r="C58" s="198"/>
      <c r="D58" s="199"/>
      <c r="E58" s="199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E8DDA-A040-4624-9A40-E645D169E0D1}">
  <dimension ref="A1:AU48"/>
  <sheetViews>
    <sheetView zoomScale="120" zoomScaleNormal="120" workbookViewId="0">
      <selection activeCell="AB15" sqref="AB15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</row>
    <row r="2" spans="1:42" s="16" customFormat="1" ht="18" customHeight="1" x14ac:dyDescent="0.5">
      <c r="B2" s="97" t="s">
        <v>46</v>
      </c>
      <c r="C2" s="94"/>
      <c r="D2" s="95"/>
      <c r="E2" s="96" t="s">
        <v>87</v>
      </c>
      <c r="R2" s="17"/>
    </row>
    <row r="3" spans="1:42" s="18" customFormat="1" ht="17.25" customHeight="1" x14ac:dyDescent="0.5">
      <c r="A3" s="290" t="s">
        <v>71</v>
      </c>
      <c r="B3" s="290"/>
      <c r="C3" s="290"/>
      <c r="D3" s="290"/>
      <c r="E3" s="290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6" customHeight="1" x14ac:dyDescent="0.5">
      <c r="A4" s="16"/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/>
      <c r="W4" s="262"/>
      <c r="X4" s="262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291" t="s">
        <v>10</v>
      </c>
      <c r="H5" s="292"/>
      <c r="I5" s="295" t="s">
        <v>0</v>
      </c>
      <c r="J5" s="292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293"/>
      <c r="H6" s="294"/>
      <c r="I6" s="296"/>
      <c r="J6" s="294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/>
      <c r="C7" s="23"/>
      <c r="D7" s="24"/>
      <c r="E7" s="25"/>
      <c r="F7" s="26"/>
      <c r="G7" s="285"/>
      <c r="H7" s="286"/>
      <c r="I7" s="288"/>
      <c r="J7" s="289"/>
      <c r="K7" s="2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/>
      <c r="C8" s="33"/>
      <c r="D8" s="34"/>
      <c r="E8" s="35"/>
      <c r="F8" s="31"/>
      <c r="G8" s="279"/>
      <c r="H8" s="280"/>
      <c r="I8" s="281"/>
      <c r="J8" s="280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/>
      <c r="C9" s="33"/>
      <c r="D9" s="34"/>
      <c r="E9" s="35"/>
      <c r="F9" s="31"/>
      <c r="G9" s="279"/>
      <c r="H9" s="280"/>
      <c r="I9" s="281"/>
      <c r="J9" s="280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/>
      <c r="C10" s="33"/>
      <c r="D10" s="34"/>
      <c r="E10" s="35"/>
      <c r="F10" s="31"/>
      <c r="G10" s="279"/>
      <c r="H10" s="280"/>
      <c r="I10" s="281"/>
      <c r="J10" s="280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/>
      <c r="C11" s="43"/>
      <c r="D11" s="44"/>
      <c r="E11" s="45"/>
      <c r="F11" s="41"/>
      <c r="G11" s="279"/>
      <c r="H11" s="280"/>
      <c r="I11" s="281"/>
      <c r="J11" s="280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5" customHeight="1" x14ac:dyDescent="0.5">
      <c r="A12" s="21">
        <v>6</v>
      </c>
      <c r="B12" s="22"/>
      <c r="C12" s="23"/>
      <c r="D12" s="24"/>
      <c r="E12" s="25"/>
      <c r="F12" s="26"/>
      <c r="G12" s="285"/>
      <c r="H12" s="286"/>
      <c r="I12" s="287"/>
      <c r="J12" s="286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/>
      <c r="C13" s="33"/>
      <c r="D13" s="34"/>
      <c r="E13" s="35"/>
      <c r="F13" s="31"/>
      <c r="G13" s="279"/>
      <c r="H13" s="280"/>
      <c r="I13" s="281"/>
      <c r="J13" s="280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/>
      <c r="C14" s="33"/>
      <c r="D14" s="34"/>
      <c r="E14" s="35"/>
      <c r="F14" s="31"/>
      <c r="G14" s="279"/>
      <c r="H14" s="280"/>
      <c r="I14" s="281"/>
      <c r="J14" s="280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/>
      <c r="C15" s="33"/>
      <c r="D15" s="34"/>
      <c r="E15" s="35"/>
      <c r="F15" s="31"/>
      <c r="G15" s="279"/>
      <c r="H15" s="280"/>
      <c r="I15" s="281"/>
      <c r="J15" s="280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/>
      <c r="C16" s="43"/>
      <c r="D16" s="44"/>
      <c r="E16" s="45"/>
      <c r="F16" s="41"/>
      <c r="G16" s="279"/>
      <c r="H16" s="280"/>
      <c r="I16" s="281"/>
      <c r="J16" s="280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/>
      <c r="C17" s="23"/>
      <c r="D17" s="24"/>
      <c r="E17" s="25"/>
      <c r="F17" s="26"/>
      <c r="G17" s="285"/>
      <c r="H17" s="286"/>
      <c r="I17" s="287"/>
      <c r="J17" s="286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/>
      <c r="C18" s="52"/>
      <c r="D18" s="34"/>
      <c r="E18" s="35"/>
      <c r="F18" s="31"/>
      <c r="G18" s="279"/>
      <c r="H18" s="280"/>
      <c r="I18" s="281"/>
      <c r="J18" s="280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/>
      <c r="C19" s="33"/>
      <c r="D19" s="53"/>
      <c r="E19" s="54"/>
      <c r="F19" s="31"/>
      <c r="G19" s="279"/>
      <c r="H19" s="280"/>
      <c r="I19" s="281"/>
      <c r="J19" s="280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/>
      <c r="C20" s="33"/>
      <c r="D20" s="34"/>
      <c r="E20" s="35"/>
      <c r="F20" s="31"/>
      <c r="G20" s="279"/>
      <c r="H20" s="280"/>
      <c r="I20" s="281"/>
      <c r="J20" s="280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/>
      <c r="C21" s="43"/>
      <c r="D21" s="44"/>
      <c r="E21" s="45"/>
      <c r="F21" s="41"/>
      <c r="G21" s="279"/>
      <c r="H21" s="280"/>
      <c r="I21" s="281"/>
      <c r="J21" s="280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/>
      <c r="C22" s="23"/>
      <c r="D22" s="24"/>
      <c r="E22" s="25"/>
      <c r="F22" s="26"/>
      <c r="G22" s="285"/>
      <c r="H22" s="286"/>
      <c r="I22" s="287"/>
      <c r="J22" s="286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/>
      <c r="C23" s="33"/>
      <c r="D23" s="34"/>
      <c r="E23" s="35"/>
      <c r="F23" s="31"/>
      <c r="G23" s="279"/>
      <c r="H23" s="280"/>
      <c r="I23" s="281"/>
      <c r="J23" s="280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/>
      <c r="C24" s="33"/>
      <c r="D24" s="34"/>
      <c r="E24" s="35"/>
      <c r="F24" s="31"/>
      <c r="G24" s="279"/>
      <c r="H24" s="280"/>
      <c r="I24" s="281"/>
      <c r="J24" s="280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/>
      <c r="C25" s="33"/>
      <c r="D25" s="34"/>
      <c r="E25" s="35"/>
      <c r="F25" s="31"/>
      <c r="G25" s="279"/>
      <c r="H25" s="280"/>
      <c r="I25" s="281"/>
      <c r="J25" s="280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5">
      <c r="A26" s="41">
        <v>20</v>
      </c>
      <c r="B26" s="42"/>
      <c r="C26" s="43"/>
      <c r="D26" s="44"/>
      <c r="E26" s="45"/>
      <c r="F26" s="41"/>
      <c r="G26" s="279"/>
      <c r="H26" s="280"/>
      <c r="I26" s="281"/>
      <c r="J26" s="280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/>
      <c r="C27" s="55"/>
      <c r="D27" s="56"/>
      <c r="E27" s="57"/>
      <c r="F27" s="26"/>
      <c r="G27" s="285"/>
      <c r="H27" s="286"/>
      <c r="I27" s="287"/>
      <c r="J27" s="286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/>
      <c r="C28" s="61"/>
      <c r="D28" s="34"/>
      <c r="E28" s="35"/>
      <c r="F28" s="31"/>
      <c r="G28" s="279"/>
      <c r="H28" s="280"/>
      <c r="I28" s="281"/>
      <c r="J28" s="280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/>
      <c r="C29" s="33"/>
      <c r="D29" s="62"/>
      <c r="E29" s="63"/>
      <c r="F29" s="31"/>
      <c r="G29" s="279"/>
      <c r="H29" s="280"/>
      <c r="I29" s="281"/>
      <c r="J29" s="280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/>
      <c r="C30" s="33"/>
      <c r="D30" s="34"/>
      <c r="E30" s="35"/>
      <c r="F30" s="31"/>
      <c r="G30" s="279"/>
      <c r="H30" s="280"/>
      <c r="I30" s="281"/>
      <c r="J30" s="280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/>
      <c r="C31" s="43"/>
      <c r="D31" s="44"/>
      <c r="E31" s="45"/>
      <c r="F31" s="41"/>
      <c r="G31" s="279"/>
      <c r="H31" s="280"/>
      <c r="I31" s="281"/>
      <c r="J31" s="280"/>
      <c r="K31" s="47"/>
      <c r="L31" s="47"/>
      <c r="M31" s="47"/>
      <c r="N31" s="47"/>
      <c r="O31" s="47"/>
      <c r="P31" s="48"/>
      <c r="Q31" s="48"/>
      <c r="R31" s="48"/>
      <c r="S31" s="48"/>
      <c r="T31" s="48"/>
      <c r="U31" s="48"/>
      <c r="V31" s="48"/>
      <c r="W31" s="48"/>
      <c r="X31" s="49"/>
      <c r="Y31" s="77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/>
      <c r="B32" s="22"/>
      <c r="C32" s="23"/>
      <c r="D32" s="24"/>
      <c r="E32" s="25"/>
      <c r="F32" s="26"/>
      <c r="G32" s="285"/>
      <c r="H32" s="286"/>
      <c r="I32" s="287"/>
      <c r="J32" s="286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7" s="2" customFormat="1" ht="16.149999999999999" customHeight="1" x14ac:dyDescent="0.5">
      <c r="A33" s="31"/>
      <c r="B33" s="32"/>
      <c r="C33" s="33"/>
      <c r="D33" s="34"/>
      <c r="E33" s="35"/>
      <c r="F33" s="31"/>
      <c r="G33" s="279"/>
      <c r="H33" s="280"/>
      <c r="I33" s="281"/>
      <c r="J33" s="280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7" s="2" customFormat="1" ht="16.149999999999999" customHeight="1" x14ac:dyDescent="0.5">
      <c r="A34" s="31"/>
      <c r="B34" s="32"/>
      <c r="C34" s="33"/>
      <c r="D34" s="34"/>
      <c r="E34" s="35"/>
      <c r="F34" s="31"/>
      <c r="G34" s="279"/>
      <c r="H34" s="280"/>
      <c r="I34" s="281"/>
      <c r="J34" s="280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7" s="2" customFormat="1" ht="16.149999999999999" customHeight="1" x14ac:dyDescent="0.5">
      <c r="A35" s="31"/>
      <c r="B35" s="32"/>
      <c r="C35" s="33"/>
      <c r="D35" s="34"/>
      <c r="E35" s="35"/>
      <c r="F35" s="31"/>
      <c r="G35" s="279"/>
      <c r="H35" s="280"/>
      <c r="I35" s="281"/>
      <c r="J35" s="280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7" s="2" customFormat="1" ht="16.350000000000001" customHeight="1" x14ac:dyDescent="0.5">
      <c r="A36" s="41"/>
      <c r="B36" s="42"/>
      <c r="C36" s="43"/>
      <c r="D36" s="44"/>
      <c r="E36" s="45"/>
      <c r="F36" s="41"/>
      <c r="G36" s="282"/>
      <c r="H36" s="283"/>
      <c r="I36" s="284"/>
      <c r="J36" s="283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7" s="2" customFormat="1" ht="5.0999999999999996" customHeight="1" x14ac:dyDescent="0.5">
      <c r="A37" s="137"/>
      <c r="B37" s="138"/>
      <c r="C37" s="139"/>
      <c r="D37" s="140"/>
      <c r="E37" s="141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6"/>
      <c r="Q37" s="136"/>
      <c r="R37" s="136"/>
      <c r="S37" s="136"/>
      <c r="T37" s="136"/>
      <c r="U37" s="136"/>
      <c r="V37" s="136"/>
      <c r="W37" s="136"/>
      <c r="X37" s="142"/>
      <c r="Y37" s="143"/>
      <c r="AA37" s="9"/>
      <c r="AB37" s="15"/>
      <c r="AC37" s="5"/>
      <c r="AD37" s="5"/>
      <c r="AE37" s="5"/>
      <c r="AF37" s="5"/>
      <c r="AG37" s="5"/>
      <c r="AH37" s="5"/>
      <c r="AI37" s="5"/>
      <c r="AJ37" s="5"/>
      <c r="AK37" s="14"/>
      <c r="AL37" s="5"/>
      <c r="AM37" s="14"/>
      <c r="AN37" s="4"/>
      <c r="AO37" s="5"/>
      <c r="AP37" s="5"/>
    </row>
    <row r="38" spans="1:47" s="13" customFormat="1" ht="16.149999999999999" customHeight="1" x14ac:dyDescent="0.5">
      <c r="A38" s="78"/>
      <c r="B38" s="83" t="s">
        <v>29</v>
      </c>
      <c r="C38" s="79"/>
      <c r="D38" s="79">
        <f>H38+O38</f>
        <v>0</v>
      </c>
      <c r="E38" s="80" t="s">
        <v>6</v>
      </c>
      <c r="F38" s="132" t="s">
        <v>11</v>
      </c>
      <c r="G38" s="132"/>
      <c r="H38" s="134">
        <f>COUNTIF($C$7:$C$36,"ช")</f>
        <v>0</v>
      </c>
      <c r="I38" s="133"/>
      <c r="J38" s="81" t="s">
        <v>8</v>
      </c>
      <c r="K38" s="132"/>
      <c r="L38" s="278" t="s">
        <v>7</v>
      </c>
      <c r="M38" s="278"/>
      <c r="N38" s="133"/>
      <c r="O38" s="79">
        <f>COUNTIF($C$7:$C$36,"ญ")</f>
        <v>0</v>
      </c>
      <c r="P38" s="78"/>
      <c r="Q38" s="81" t="s">
        <v>8</v>
      </c>
      <c r="X38" s="78"/>
      <c r="Y38" s="82"/>
    </row>
    <row r="39" spans="1:47" s="184" customFormat="1" ht="17.100000000000001" hidden="1" customHeight="1" x14ac:dyDescent="0.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2"/>
      <c r="N39" s="182"/>
      <c r="O39" s="182"/>
      <c r="P39" s="182"/>
      <c r="Q39" s="182"/>
      <c r="R39" s="182"/>
      <c r="S39" s="182"/>
      <c r="T39" s="183"/>
      <c r="U39" s="183"/>
      <c r="V39" s="183"/>
      <c r="W39" s="183"/>
      <c r="X39" s="183"/>
      <c r="Y39" s="183"/>
      <c r="Z39" s="182"/>
    </row>
    <row r="40" spans="1:47" s="192" customFormat="1" ht="15" hidden="1" customHeight="1" x14ac:dyDescent="0.5">
      <c r="A40" s="182"/>
      <c r="B40" s="182"/>
      <c r="C40" s="190"/>
      <c r="D40" s="191" t="s">
        <v>23</v>
      </c>
      <c r="E40" s="191">
        <f>COUNTIF($F$7:$F$36,"แดง")</f>
        <v>0</v>
      </c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93"/>
    </row>
    <row r="41" spans="1:47" s="192" customFormat="1" ht="15" hidden="1" customHeight="1" x14ac:dyDescent="0.5">
      <c r="A41" s="182"/>
      <c r="B41" s="182"/>
      <c r="C41" s="190"/>
      <c r="D41" s="194" t="s">
        <v>24</v>
      </c>
      <c r="E41" s="191">
        <f>COUNTIF($F$7:$F$36,"เหลือง")</f>
        <v>0</v>
      </c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93"/>
    </row>
    <row r="42" spans="1:47" s="192" customFormat="1" ht="15" hidden="1" customHeight="1" x14ac:dyDescent="0.5">
      <c r="A42" s="182"/>
      <c r="B42" s="182"/>
      <c r="C42" s="190"/>
      <c r="D42" s="194" t="s">
        <v>25</v>
      </c>
      <c r="E42" s="191">
        <f>COUNTIF($F$7:$F$36,"น้ำเงิน")</f>
        <v>0</v>
      </c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93"/>
    </row>
    <row r="43" spans="1:47" s="192" customFormat="1" ht="15" hidden="1" customHeight="1" x14ac:dyDescent="0.5">
      <c r="A43" s="182"/>
      <c r="B43" s="182"/>
      <c r="C43" s="190"/>
      <c r="D43" s="194" t="s">
        <v>26</v>
      </c>
      <c r="E43" s="191">
        <f>COUNTIF($F$7:$F$36,"ม่วง")</f>
        <v>0</v>
      </c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93"/>
    </row>
    <row r="44" spans="1:47" s="192" customFormat="1" ht="15" hidden="1" customHeight="1" x14ac:dyDescent="0.5">
      <c r="A44" s="182"/>
      <c r="B44" s="182"/>
      <c r="C44" s="190"/>
      <c r="D44" s="194" t="s">
        <v>27</v>
      </c>
      <c r="E44" s="191">
        <f>COUNTIF($F$7:$F$36,"ฟ้า")</f>
        <v>0</v>
      </c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93"/>
    </row>
    <row r="45" spans="1:47" s="192" customFormat="1" ht="15" hidden="1" customHeight="1" x14ac:dyDescent="0.5">
      <c r="A45" s="182"/>
      <c r="B45" s="182"/>
      <c r="C45" s="190"/>
      <c r="D45" s="194" t="s">
        <v>5</v>
      </c>
      <c r="E45" s="191">
        <f>SUM(E40:E44)</f>
        <v>0</v>
      </c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</row>
    <row r="46" spans="1:47" s="192" customFormat="1" ht="15" customHeight="1" x14ac:dyDescent="0.5">
      <c r="B46" s="195"/>
      <c r="C46" s="196"/>
      <c r="D46" s="197"/>
      <c r="E46" s="197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</row>
    <row r="47" spans="1:47" s="192" customFormat="1" ht="15" customHeight="1" x14ac:dyDescent="0.5">
      <c r="B47" s="195"/>
      <c r="C47" s="196"/>
      <c r="D47" s="197"/>
      <c r="E47" s="197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</row>
    <row r="48" spans="1:47" s="192" customFormat="1" ht="15" customHeight="1" x14ac:dyDescent="0.5">
      <c r="B48" s="195"/>
      <c r="C48" s="198"/>
      <c r="D48" s="199"/>
      <c r="E48" s="199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</row>
  </sheetData>
  <mergeCells count="71">
    <mergeCell ref="A3:E3"/>
    <mergeCell ref="W4:X4"/>
    <mergeCell ref="A5:A6"/>
    <mergeCell ref="B5:B6"/>
    <mergeCell ref="C5:C6"/>
    <mergeCell ref="D5:D6"/>
    <mergeCell ref="E5:E6"/>
    <mergeCell ref="F5:F6"/>
    <mergeCell ref="G5:H6"/>
    <mergeCell ref="I5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L38:M38"/>
    <mergeCell ref="G34:H34"/>
    <mergeCell ref="I34:J34"/>
    <mergeCell ref="G35:H35"/>
    <mergeCell ref="I35:J35"/>
    <mergeCell ref="G36:H36"/>
    <mergeCell ref="I36:J3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9403-D86F-479B-AA64-A273E10116CF}">
  <sheetPr>
    <tabColor rgb="FFFF0000"/>
  </sheetPr>
  <dimension ref="A1:L59"/>
  <sheetViews>
    <sheetView zoomScale="95" zoomScaleNormal="95" workbookViewId="0">
      <selection activeCell="F24" sqref="F24:F25"/>
    </sheetView>
  </sheetViews>
  <sheetFormatPr defaultColWidth="9.140625" defaultRowHeight="15" customHeight="1" x14ac:dyDescent="0.5"/>
  <cols>
    <col min="1" max="1" width="15.85546875" style="130" customWidth="1"/>
    <col min="2" max="2" width="36.5703125" style="203" customWidth="1"/>
    <col min="3" max="5" width="14.28515625" style="130" customWidth="1"/>
    <col min="6" max="6" width="13.5703125" style="130" customWidth="1"/>
    <col min="7" max="7" width="18.5703125" style="130" customWidth="1"/>
    <col min="8" max="8" width="7.28515625" style="130" customWidth="1"/>
    <col min="9" max="9" width="6" style="130" customWidth="1"/>
    <col min="10" max="11" width="9.140625" style="130"/>
    <col min="12" max="12" width="35" style="130" customWidth="1"/>
    <col min="13" max="13" width="35.5703125" style="130" customWidth="1"/>
    <col min="14" max="16384" width="9.140625" style="130"/>
  </cols>
  <sheetData>
    <row r="1" spans="1:12" ht="25.15" customHeight="1" thickBot="1" x14ac:dyDescent="0.55000000000000004">
      <c r="A1" s="361" t="s">
        <v>66</v>
      </c>
      <c r="B1" s="361"/>
      <c r="C1" s="361"/>
      <c r="D1" s="362" t="str">
        <f>'3-1'!E1</f>
        <v xml:space="preserve">      ภาคเรียนที่ 1  ปีการศึกษา 2567</v>
      </c>
      <c r="E1" s="362"/>
      <c r="F1" s="362"/>
      <c r="G1" s="362"/>
      <c r="H1" s="362"/>
      <c r="I1" s="362"/>
    </row>
    <row r="2" spans="1:12" s="131" customFormat="1" ht="19.899999999999999" customHeight="1" x14ac:dyDescent="0.5">
      <c r="A2" s="363" t="s">
        <v>10</v>
      </c>
      <c r="B2" s="365" t="s">
        <v>19</v>
      </c>
      <c r="C2" s="367" t="s">
        <v>20</v>
      </c>
      <c r="D2" s="368"/>
      <c r="E2" s="363" t="s">
        <v>5</v>
      </c>
      <c r="F2" s="365" t="s">
        <v>22</v>
      </c>
      <c r="G2" s="369" t="s">
        <v>18</v>
      </c>
      <c r="H2" s="370"/>
      <c r="I2" s="371"/>
    </row>
    <row r="3" spans="1:12" s="131" customFormat="1" ht="19.899999999999999" customHeight="1" thickBot="1" x14ac:dyDescent="0.55000000000000004">
      <c r="A3" s="364"/>
      <c r="B3" s="366"/>
      <c r="C3" s="224" t="s">
        <v>11</v>
      </c>
      <c r="D3" s="225" t="s">
        <v>12</v>
      </c>
      <c r="E3" s="364"/>
      <c r="F3" s="366"/>
      <c r="G3" s="372"/>
      <c r="H3" s="373"/>
      <c r="I3" s="374"/>
    </row>
    <row r="4" spans="1:12" s="129" customFormat="1" ht="17.45" customHeight="1" x14ac:dyDescent="0.5">
      <c r="A4" s="311" t="s">
        <v>34</v>
      </c>
      <c r="B4" s="229" t="s">
        <v>68</v>
      </c>
      <c r="C4" s="375">
        <f>'3-1'!I38</f>
        <v>18</v>
      </c>
      <c r="D4" s="376">
        <f>'3-1'!O38</f>
        <v>12</v>
      </c>
      <c r="E4" s="377">
        <f t="shared" ref="E4:E26" si="0">SUM(C4:D4)</f>
        <v>30</v>
      </c>
      <c r="F4" s="377">
        <v>336</v>
      </c>
      <c r="G4" s="378" t="s">
        <v>13</v>
      </c>
      <c r="H4" s="379">
        <f>'3-1'!E40+'3-2'!E46+'3-3'!E46+'3-4'!E46+'3-5'!E52+'3-6'!E52+'3-7'!E52+'3-8'!E52+'3-9'!E52+'3-10'!E52+'3-11'!E52+'3-12'!E40+'3-13'!E50</f>
        <v>92</v>
      </c>
      <c r="I4" s="380" t="s">
        <v>6</v>
      </c>
    </row>
    <row r="5" spans="1:12" s="129" customFormat="1" ht="17.45" customHeight="1" x14ac:dyDescent="0.5">
      <c r="A5" s="316"/>
      <c r="B5" s="230" t="s">
        <v>951</v>
      </c>
      <c r="C5" s="318"/>
      <c r="D5" s="320"/>
      <c r="E5" s="322"/>
      <c r="F5" s="322"/>
      <c r="G5" s="360"/>
      <c r="H5" s="351"/>
      <c r="I5" s="353"/>
      <c r="K5" s="178"/>
    </row>
    <row r="6" spans="1:12" s="129" customFormat="1" ht="17.45" customHeight="1" x14ac:dyDescent="0.5">
      <c r="A6" s="315" t="s">
        <v>35</v>
      </c>
      <c r="B6" s="231" t="s">
        <v>75</v>
      </c>
      <c r="C6" s="317">
        <f>'3-2'!I44</f>
        <v>19</v>
      </c>
      <c r="D6" s="319">
        <f>'3-2'!O44</f>
        <v>17</v>
      </c>
      <c r="E6" s="321">
        <f t="shared" si="0"/>
        <v>36</v>
      </c>
      <c r="F6" s="321">
        <v>335</v>
      </c>
      <c r="G6" s="354" t="s">
        <v>14</v>
      </c>
      <c r="H6" s="350">
        <f>'3-1'!E41+'3-2'!E47+'3-3'!E47+'3-4'!E47+'3-5'!E53+'3-6'!E53+'3-7'!E53+'3-8'!E53+'3-9'!E53+'3-10'!E53+'3-11'!E53+'3-12'!E41+'3-13'!E51</f>
        <v>94</v>
      </c>
      <c r="I6" s="352" t="s">
        <v>6</v>
      </c>
      <c r="J6" s="179"/>
      <c r="K6" s="179"/>
    </row>
    <row r="7" spans="1:12" s="129" customFormat="1" ht="17.45" customHeight="1" x14ac:dyDescent="0.5">
      <c r="A7" s="316"/>
      <c r="B7" s="230" t="s">
        <v>82</v>
      </c>
      <c r="C7" s="318"/>
      <c r="D7" s="320"/>
      <c r="E7" s="322"/>
      <c r="F7" s="322"/>
      <c r="G7" s="360"/>
      <c r="H7" s="351"/>
      <c r="I7" s="353"/>
      <c r="J7" s="179"/>
      <c r="K7" s="179"/>
    </row>
    <row r="8" spans="1:12" s="129" customFormat="1" ht="17.45" customHeight="1" x14ac:dyDescent="0.5">
      <c r="A8" s="315" t="s">
        <v>36</v>
      </c>
      <c r="B8" s="231" t="s">
        <v>76</v>
      </c>
      <c r="C8" s="317">
        <f>'3-3'!I44</f>
        <v>19</v>
      </c>
      <c r="D8" s="319">
        <f>'3-3'!O44</f>
        <v>17</v>
      </c>
      <c r="E8" s="321">
        <f t="shared" si="0"/>
        <v>36</v>
      </c>
      <c r="F8" s="321">
        <v>334</v>
      </c>
      <c r="G8" s="354" t="s">
        <v>15</v>
      </c>
      <c r="H8" s="350">
        <f>'3-1'!E42+'3-2'!E48+'3-3'!E48+'3-4'!E48+'3-5'!E54+'3-6'!E54+'3-7'!E54+'3-8'!E54+'3-9'!E54+'3-10'!E54+'3-11'!E54+'3-12'!E42+'3-13'!E52</f>
        <v>91</v>
      </c>
      <c r="I8" s="352" t="s">
        <v>6</v>
      </c>
      <c r="J8" s="179"/>
    </row>
    <row r="9" spans="1:12" s="129" customFormat="1" ht="17.45" customHeight="1" x14ac:dyDescent="0.5">
      <c r="A9" s="316"/>
      <c r="B9" s="232" t="s">
        <v>952</v>
      </c>
      <c r="C9" s="318"/>
      <c r="D9" s="320"/>
      <c r="E9" s="322"/>
      <c r="F9" s="322"/>
      <c r="G9" s="360"/>
      <c r="H9" s="351"/>
      <c r="I9" s="353"/>
      <c r="J9" s="179"/>
    </row>
    <row r="10" spans="1:12" s="129" customFormat="1" ht="17.45" customHeight="1" x14ac:dyDescent="0.5">
      <c r="A10" s="315" t="s">
        <v>67</v>
      </c>
      <c r="B10" s="230" t="s">
        <v>77</v>
      </c>
      <c r="C10" s="317">
        <f>'3-4'!I44</f>
        <v>18</v>
      </c>
      <c r="D10" s="319">
        <f>'3-4'!O44</f>
        <v>18</v>
      </c>
      <c r="E10" s="321">
        <f t="shared" si="0"/>
        <v>36</v>
      </c>
      <c r="F10" s="321">
        <v>333</v>
      </c>
      <c r="G10" s="354" t="s">
        <v>16</v>
      </c>
      <c r="H10" s="350">
        <f>'3-1'!E43+'3-2'!E49+'3-3'!E49+'3-4'!E49+'3-5'!E55+'3-6'!E55+'3-7'!E55+'3-8'!E55+'3-9'!E55+'3-10'!E55+'3-11'!E55+'3-12'!E43+'3-13'!E53</f>
        <v>92</v>
      </c>
      <c r="I10" s="352" t="s">
        <v>6</v>
      </c>
    </row>
    <row r="11" spans="1:12" s="129" customFormat="1" ht="17.45" customHeight="1" x14ac:dyDescent="0.5">
      <c r="A11" s="316"/>
      <c r="B11" s="232" t="s">
        <v>78</v>
      </c>
      <c r="C11" s="318"/>
      <c r="D11" s="320"/>
      <c r="E11" s="322"/>
      <c r="F11" s="322"/>
      <c r="G11" s="360"/>
      <c r="H11" s="351"/>
      <c r="I11" s="353"/>
    </row>
    <row r="12" spans="1:12" s="129" customFormat="1" ht="17.45" customHeight="1" x14ac:dyDescent="0.5">
      <c r="A12" s="315" t="s">
        <v>37</v>
      </c>
      <c r="B12" s="246" t="s">
        <v>953</v>
      </c>
      <c r="C12" s="317">
        <f>'3-5'!I50</f>
        <v>15</v>
      </c>
      <c r="D12" s="319">
        <f>'3-5'!O50</f>
        <v>27</v>
      </c>
      <c r="E12" s="321">
        <f t="shared" si="0"/>
        <v>42</v>
      </c>
      <c r="F12" s="321">
        <v>332</v>
      </c>
      <c r="G12" s="354" t="s">
        <v>17</v>
      </c>
      <c r="H12" s="350">
        <f>'3-1'!E44+'3-2'!E50+'3-3'!E50+'3-4'!E50+'3-5'!E56+'3-6'!E56+'3-7'!E56+'3-8'!E56+'3-9'!E56+'3-10'!E56+'3-11'!E56+'3-12'!E44+'3-13'!E54</f>
        <v>92</v>
      </c>
      <c r="I12" s="352" t="s">
        <v>6</v>
      </c>
      <c r="L12" s="128"/>
    </row>
    <row r="13" spans="1:12" s="129" customFormat="1" ht="17.45" customHeight="1" x14ac:dyDescent="0.5">
      <c r="A13" s="316"/>
      <c r="B13" s="247" t="s">
        <v>954</v>
      </c>
      <c r="C13" s="318"/>
      <c r="D13" s="320"/>
      <c r="E13" s="322"/>
      <c r="F13" s="322"/>
      <c r="G13" s="360"/>
      <c r="H13" s="351"/>
      <c r="I13" s="353"/>
    </row>
    <row r="14" spans="1:12" s="129" customFormat="1" ht="17.45" customHeight="1" x14ac:dyDescent="0.5">
      <c r="A14" s="315" t="s">
        <v>38</v>
      </c>
      <c r="B14" s="245" t="s">
        <v>81</v>
      </c>
      <c r="C14" s="317">
        <f>'3-6'!I50</f>
        <v>15</v>
      </c>
      <c r="D14" s="319">
        <f>'3-6'!O50</f>
        <v>27</v>
      </c>
      <c r="E14" s="321">
        <f t="shared" si="0"/>
        <v>42</v>
      </c>
      <c r="F14" s="321">
        <v>321</v>
      </c>
      <c r="G14" s="354" t="s">
        <v>5</v>
      </c>
      <c r="H14" s="356">
        <f>SUM(H4:H12)</f>
        <v>461</v>
      </c>
      <c r="I14" s="358" t="s">
        <v>6</v>
      </c>
      <c r="K14" s="179"/>
    </row>
    <row r="15" spans="1:12" s="129" customFormat="1" ht="17.45" customHeight="1" thickBot="1" x14ac:dyDescent="0.55000000000000004">
      <c r="A15" s="316"/>
      <c r="B15" s="232" t="s">
        <v>79</v>
      </c>
      <c r="C15" s="318"/>
      <c r="D15" s="320"/>
      <c r="E15" s="322"/>
      <c r="F15" s="322"/>
      <c r="G15" s="355"/>
      <c r="H15" s="357"/>
      <c r="I15" s="359"/>
    </row>
    <row r="16" spans="1:12" s="129" customFormat="1" ht="17.45" customHeight="1" x14ac:dyDescent="0.5">
      <c r="A16" s="315" t="s">
        <v>39</v>
      </c>
      <c r="B16" s="234" t="s">
        <v>955</v>
      </c>
      <c r="C16" s="317">
        <f>'3-7'!I50</f>
        <v>21</v>
      </c>
      <c r="D16" s="319">
        <f>'3-7'!O50</f>
        <v>21</v>
      </c>
      <c r="E16" s="321">
        <f t="shared" si="0"/>
        <v>42</v>
      </c>
      <c r="F16" s="321">
        <v>322</v>
      </c>
      <c r="G16" s="344" t="s">
        <v>45</v>
      </c>
      <c r="H16" s="345"/>
      <c r="I16" s="346"/>
      <c r="K16" s="178"/>
    </row>
    <row r="17" spans="1:11" s="129" customFormat="1" ht="17.45" customHeight="1" x14ac:dyDescent="0.5">
      <c r="A17" s="316"/>
      <c r="B17" s="232" t="s">
        <v>956</v>
      </c>
      <c r="C17" s="318"/>
      <c r="D17" s="320"/>
      <c r="E17" s="322"/>
      <c r="F17" s="322"/>
      <c r="G17" s="347"/>
      <c r="H17" s="348"/>
      <c r="I17" s="349"/>
    </row>
    <row r="18" spans="1:11" s="129" customFormat="1" ht="17.45" customHeight="1" x14ac:dyDescent="0.5">
      <c r="A18" s="315" t="s">
        <v>40</v>
      </c>
      <c r="B18" s="231" t="s">
        <v>69</v>
      </c>
      <c r="C18" s="317">
        <f>'3-8'!I50</f>
        <v>20</v>
      </c>
      <c r="D18" s="319">
        <f>'3-8'!O50</f>
        <v>22</v>
      </c>
      <c r="E18" s="321">
        <f t="shared" ref="E18" si="1">SUM(C18:D18)</f>
        <v>42</v>
      </c>
      <c r="F18" s="321">
        <v>331</v>
      </c>
      <c r="G18" s="341" t="s">
        <v>80</v>
      </c>
      <c r="H18" s="342"/>
      <c r="I18" s="343"/>
      <c r="J18" s="179"/>
      <c r="K18" s="180"/>
    </row>
    <row r="19" spans="1:11" s="129" customFormat="1" ht="17.45" customHeight="1" x14ac:dyDescent="0.5">
      <c r="A19" s="316"/>
      <c r="B19" s="230" t="s">
        <v>85</v>
      </c>
      <c r="C19" s="318"/>
      <c r="D19" s="320"/>
      <c r="E19" s="322"/>
      <c r="F19" s="322"/>
      <c r="G19" s="341"/>
      <c r="H19" s="342"/>
      <c r="I19" s="343"/>
      <c r="J19" s="179"/>
      <c r="K19" s="180"/>
    </row>
    <row r="20" spans="1:11" s="129" customFormat="1" ht="17.45" customHeight="1" x14ac:dyDescent="0.5">
      <c r="A20" s="315" t="s">
        <v>41</v>
      </c>
      <c r="B20" s="231" t="s">
        <v>86</v>
      </c>
      <c r="C20" s="317">
        <f>'3-9'!I50</f>
        <v>19</v>
      </c>
      <c r="D20" s="319">
        <f>'3-9'!O50</f>
        <v>23</v>
      </c>
      <c r="E20" s="321">
        <f t="shared" ref="E20" si="2">SUM(C20:D20)</f>
        <v>42</v>
      </c>
      <c r="F20" s="321">
        <v>324</v>
      </c>
      <c r="G20" s="338" t="s">
        <v>64</v>
      </c>
      <c r="H20" s="339"/>
      <c r="I20" s="340"/>
      <c r="J20" s="179"/>
    </row>
    <row r="21" spans="1:11" s="129" customFormat="1" ht="17.45" customHeight="1" x14ac:dyDescent="0.5">
      <c r="A21" s="316"/>
      <c r="B21" s="232" t="s">
        <v>70</v>
      </c>
      <c r="C21" s="318"/>
      <c r="D21" s="320"/>
      <c r="E21" s="322"/>
      <c r="F21" s="322"/>
      <c r="G21" s="338"/>
      <c r="H21" s="339"/>
      <c r="I21" s="340"/>
      <c r="J21" s="179"/>
    </row>
    <row r="22" spans="1:11" s="129" customFormat="1" ht="17.45" customHeight="1" x14ac:dyDescent="0.5">
      <c r="A22" s="315" t="s">
        <v>42</v>
      </c>
      <c r="B22" s="230" t="s">
        <v>957</v>
      </c>
      <c r="C22" s="317">
        <f>'3-10'!I50</f>
        <v>20</v>
      </c>
      <c r="D22" s="319">
        <f>'3-10'!O50</f>
        <v>22</v>
      </c>
      <c r="E22" s="321">
        <f>SUM(C22:D22)</f>
        <v>42</v>
      </c>
      <c r="F22" s="321">
        <v>325</v>
      </c>
      <c r="G22" s="332" t="s">
        <v>950</v>
      </c>
      <c r="H22" s="333"/>
      <c r="I22" s="334"/>
    </row>
    <row r="23" spans="1:11" s="129" customFormat="1" ht="17.45" customHeight="1" thickBot="1" x14ac:dyDescent="0.55000000000000004">
      <c r="A23" s="316"/>
      <c r="B23" s="230" t="s">
        <v>83</v>
      </c>
      <c r="C23" s="318"/>
      <c r="D23" s="320"/>
      <c r="E23" s="322"/>
      <c r="F23" s="322"/>
      <c r="G23" s="335"/>
      <c r="H23" s="336"/>
      <c r="I23" s="337"/>
    </row>
    <row r="24" spans="1:11" s="129" customFormat="1" ht="17.45" customHeight="1" x14ac:dyDescent="0.5">
      <c r="A24" s="315" t="s">
        <v>43</v>
      </c>
      <c r="B24" s="231" t="s">
        <v>959</v>
      </c>
      <c r="C24" s="317">
        <f>'3-11'!I50</f>
        <v>21</v>
      </c>
      <c r="D24" s="319">
        <f>'3-11'!O50</f>
        <v>21</v>
      </c>
      <c r="E24" s="321">
        <f t="shared" ref="E24" si="3">SUM(C24:D24)</f>
        <v>42</v>
      </c>
      <c r="F24" s="321">
        <v>323</v>
      </c>
      <c r="G24" s="323"/>
      <c r="H24" s="324"/>
      <c r="I24" s="325"/>
    </row>
    <row r="25" spans="1:11" s="129" customFormat="1" ht="17.45" customHeight="1" x14ac:dyDescent="0.5">
      <c r="A25" s="316"/>
      <c r="B25" s="232" t="s">
        <v>958</v>
      </c>
      <c r="C25" s="318"/>
      <c r="D25" s="320"/>
      <c r="E25" s="322"/>
      <c r="F25" s="322"/>
      <c r="G25" s="326"/>
      <c r="H25" s="327"/>
      <c r="I25" s="328"/>
    </row>
    <row r="26" spans="1:11" s="129" customFormat="1" ht="17.45" customHeight="1" x14ac:dyDescent="0.5">
      <c r="A26" s="315" t="s">
        <v>44</v>
      </c>
      <c r="B26" s="234" t="s">
        <v>84</v>
      </c>
      <c r="C26" s="317">
        <f>'3-12'!I38</f>
        <v>16</v>
      </c>
      <c r="D26" s="319">
        <f>'3-12'!O38</f>
        <v>13</v>
      </c>
      <c r="E26" s="321">
        <f t="shared" si="0"/>
        <v>29</v>
      </c>
      <c r="F26" s="321">
        <v>525</v>
      </c>
      <c r="G26" s="303" t="s">
        <v>28</v>
      </c>
      <c r="H26" s="304"/>
      <c r="I26" s="305"/>
    </row>
    <row r="27" spans="1:11" s="129" customFormat="1" ht="17.45" customHeight="1" thickBot="1" x14ac:dyDescent="0.55000000000000004">
      <c r="A27" s="312"/>
      <c r="B27" s="233" t="s">
        <v>74</v>
      </c>
      <c r="C27" s="329"/>
      <c r="D27" s="330"/>
      <c r="E27" s="331"/>
      <c r="F27" s="331"/>
      <c r="G27" s="303"/>
      <c r="H27" s="304"/>
      <c r="I27" s="305"/>
    </row>
    <row r="28" spans="1:11" s="129" customFormat="1" ht="17.45" customHeight="1" x14ac:dyDescent="0.5">
      <c r="A28" s="311" t="s">
        <v>73</v>
      </c>
      <c r="B28" s="235" t="s">
        <v>74</v>
      </c>
      <c r="C28" s="313">
        <f>'3-13'!I48</f>
        <v>0</v>
      </c>
      <c r="D28" s="297">
        <f>'3-13'!O48</f>
        <v>0</v>
      </c>
      <c r="E28" s="299">
        <f>SUM(C28:D28)</f>
        <v>0</v>
      </c>
      <c r="F28" s="301"/>
      <c r="G28" s="303">
        <v>45371</v>
      </c>
      <c r="H28" s="304"/>
      <c r="I28" s="305"/>
    </row>
    <row r="29" spans="1:11" s="129" customFormat="1" ht="17.45" customHeight="1" thickBot="1" x14ac:dyDescent="0.55000000000000004">
      <c r="A29" s="312"/>
      <c r="B29" s="233" t="s">
        <v>74</v>
      </c>
      <c r="C29" s="314"/>
      <c r="D29" s="298"/>
      <c r="E29" s="300"/>
      <c r="F29" s="302"/>
      <c r="G29" s="303"/>
      <c r="H29" s="304"/>
      <c r="I29" s="305"/>
    </row>
    <row r="30" spans="1:11" s="129" customFormat="1" ht="17.45" customHeight="1" x14ac:dyDescent="0.5">
      <c r="A30" s="311" t="s">
        <v>948</v>
      </c>
      <c r="B30" s="235" t="s">
        <v>71</v>
      </c>
      <c r="C30" s="313">
        <f>'3-14'!H38</f>
        <v>0</v>
      </c>
      <c r="D30" s="297">
        <f>'3-14'!O38</f>
        <v>0</v>
      </c>
      <c r="E30" s="299">
        <f>SUM(C30:D30)</f>
        <v>0</v>
      </c>
      <c r="F30" s="301"/>
      <c r="G30" s="303"/>
      <c r="H30" s="304"/>
      <c r="I30" s="305"/>
    </row>
    <row r="31" spans="1:11" s="129" customFormat="1" ht="17.45" customHeight="1" thickBot="1" x14ac:dyDescent="0.55000000000000004">
      <c r="A31" s="312"/>
      <c r="B31" s="233" t="s">
        <v>74</v>
      </c>
      <c r="C31" s="314"/>
      <c r="D31" s="298"/>
      <c r="E31" s="300"/>
      <c r="F31" s="302"/>
      <c r="G31" s="303"/>
      <c r="H31" s="304"/>
      <c r="I31" s="305"/>
    </row>
    <row r="32" spans="1:11" s="131" customFormat="1" ht="27.6" customHeight="1" thickBot="1" x14ac:dyDescent="0.45">
      <c r="A32" s="306" t="s">
        <v>21</v>
      </c>
      <c r="B32" s="307"/>
      <c r="C32" s="205">
        <f>SUM(C4:C30)</f>
        <v>221</v>
      </c>
      <c r="D32" s="226">
        <f>SUM(D4:D30)</f>
        <v>240</v>
      </c>
      <c r="E32" s="201">
        <f>SUM(E4:E30)</f>
        <v>461</v>
      </c>
      <c r="F32" s="227"/>
      <c r="G32" s="308"/>
      <c r="H32" s="309"/>
      <c r="I32" s="310"/>
    </row>
    <row r="33" spans="1:6" s="131" customFormat="1" ht="21" customHeight="1" x14ac:dyDescent="0.5">
      <c r="B33" s="202"/>
    </row>
    <row r="34" spans="1:6" s="131" customFormat="1" ht="39.950000000000003" hidden="1" customHeight="1" x14ac:dyDescent="0.5">
      <c r="A34" s="130" t="str">
        <f>A4</f>
        <v>ม.3/1</v>
      </c>
      <c r="B34" s="203"/>
      <c r="C34" s="130">
        <f>C4</f>
        <v>18</v>
      </c>
      <c r="D34" s="130">
        <f>D4</f>
        <v>12</v>
      </c>
      <c r="E34" s="130">
        <f>E4</f>
        <v>30</v>
      </c>
      <c r="F34" s="130">
        <f>F4</f>
        <v>336</v>
      </c>
    </row>
    <row r="35" spans="1:6" ht="30.75" hidden="1" x14ac:dyDescent="0.5">
      <c r="A35" s="130" t="str">
        <f>A6</f>
        <v>ม.3/2</v>
      </c>
      <c r="C35" s="130">
        <f>C6</f>
        <v>19</v>
      </c>
      <c r="D35" s="130">
        <f>D6</f>
        <v>17</v>
      </c>
      <c r="E35" s="130">
        <f>E6</f>
        <v>36</v>
      </c>
      <c r="F35" s="130">
        <f>F6</f>
        <v>335</v>
      </c>
    </row>
    <row r="36" spans="1:6" ht="30.75" hidden="1" x14ac:dyDescent="0.5">
      <c r="A36" s="130" t="str">
        <f>A8</f>
        <v>ม.3/3</v>
      </c>
      <c r="C36" s="130">
        <f>C8</f>
        <v>19</v>
      </c>
      <c r="D36" s="130">
        <f>D8</f>
        <v>17</v>
      </c>
      <c r="E36" s="130">
        <f>E8</f>
        <v>36</v>
      </c>
      <c r="F36" s="130">
        <f>F8</f>
        <v>334</v>
      </c>
    </row>
    <row r="37" spans="1:6" ht="30.75" hidden="1" x14ac:dyDescent="0.5">
      <c r="A37" s="130" t="str">
        <f>A10</f>
        <v>ม.3/4</v>
      </c>
      <c r="B37" s="204"/>
      <c r="C37" s="130">
        <f>C10</f>
        <v>18</v>
      </c>
      <c r="D37" s="130">
        <f>D10</f>
        <v>18</v>
      </c>
      <c r="E37" s="130">
        <f>E10</f>
        <v>36</v>
      </c>
      <c r="F37" s="130">
        <f>F10</f>
        <v>333</v>
      </c>
    </row>
    <row r="38" spans="1:6" ht="30.75" hidden="1" x14ac:dyDescent="0.5">
      <c r="A38" s="130" t="str">
        <f>A12</f>
        <v>ม.3/5</v>
      </c>
      <c r="B38" s="204"/>
      <c r="C38" s="130">
        <f>C12</f>
        <v>15</v>
      </c>
      <c r="D38" s="130">
        <f>D12</f>
        <v>27</v>
      </c>
      <c r="E38" s="130">
        <f>E12</f>
        <v>42</v>
      </c>
      <c r="F38" s="130">
        <f>F12</f>
        <v>332</v>
      </c>
    </row>
    <row r="39" spans="1:6" ht="30.75" hidden="1" x14ac:dyDescent="0.5">
      <c r="A39" s="130" t="str">
        <f>A14</f>
        <v>ม.3/6</v>
      </c>
      <c r="B39" s="204"/>
      <c r="C39" s="130">
        <f>C14</f>
        <v>15</v>
      </c>
      <c r="D39" s="130">
        <f>D14</f>
        <v>27</v>
      </c>
      <c r="E39" s="130">
        <f>E14</f>
        <v>42</v>
      </c>
      <c r="F39" s="130">
        <f>F14</f>
        <v>321</v>
      </c>
    </row>
    <row r="40" spans="1:6" ht="30.75" hidden="1" x14ac:dyDescent="0.5">
      <c r="A40" s="130" t="str">
        <f>A16</f>
        <v>ม.3/7</v>
      </c>
      <c r="B40" s="204"/>
      <c r="C40" s="130">
        <f>C16</f>
        <v>21</v>
      </c>
      <c r="D40" s="130">
        <f>D16</f>
        <v>21</v>
      </c>
      <c r="E40" s="130">
        <f>E16</f>
        <v>42</v>
      </c>
      <c r="F40" s="130">
        <f>F16</f>
        <v>322</v>
      </c>
    </row>
    <row r="41" spans="1:6" ht="30.75" hidden="1" x14ac:dyDescent="0.5">
      <c r="A41" s="130" t="str">
        <f>A18</f>
        <v>ม.3/8</v>
      </c>
      <c r="B41" s="204"/>
      <c r="C41" s="130">
        <f>C18</f>
        <v>20</v>
      </c>
      <c r="D41" s="130">
        <f>D18</f>
        <v>22</v>
      </c>
      <c r="E41" s="130">
        <f>E18</f>
        <v>42</v>
      </c>
      <c r="F41" s="130">
        <f>F18</f>
        <v>331</v>
      </c>
    </row>
    <row r="42" spans="1:6" ht="30.75" hidden="1" x14ac:dyDescent="0.5">
      <c r="A42" s="130" t="str">
        <f>A20</f>
        <v>ม.3/9</v>
      </c>
      <c r="B42" s="204"/>
      <c r="C42" s="130">
        <f>C20</f>
        <v>19</v>
      </c>
      <c r="D42" s="130">
        <f>D20</f>
        <v>23</v>
      </c>
      <c r="E42" s="130">
        <f>E20</f>
        <v>42</v>
      </c>
      <c r="F42" s="130">
        <f>F20</f>
        <v>324</v>
      </c>
    </row>
    <row r="43" spans="1:6" ht="30.75" hidden="1" x14ac:dyDescent="0.5">
      <c r="A43" s="130" t="str">
        <f>A22</f>
        <v>ม.3/10</v>
      </c>
      <c r="B43" s="204"/>
      <c r="C43" s="130">
        <f>C22</f>
        <v>20</v>
      </c>
      <c r="D43" s="130">
        <f>D22</f>
        <v>22</v>
      </c>
      <c r="E43" s="130">
        <f>E22</f>
        <v>42</v>
      </c>
      <c r="F43" s="130">
        <f>F22</f>
        <v>325</v>
      </c>
    </row>
    <row r="44" spans="1:6" ht="30.75" hidden="1" x14ac:dyDescent="0.5">
      <c r="A44" s="130" t="str">
        <f>A24</f>
        <v>ม.3/11</v>
      </c>
      <c r="B44" s="204"/>
      <c r="C44" s="130">
        <f>C24</f>
        <v>21</v>
      </c>
      <c r="D44" s="130">
        <f>D24</f>
        <v>21</v>
      </c>
      <c r="E44" s="130">
        <f>E24</f>
        <v>42</v>
      </c>
      <c r="F44" s="130">
        <f>F24</f>
        <v>323</v>
      </c>
    </row>
    <row r="45" spans="1:6" ht="30.75" hidden="1" x14ac:dyDescent="0.5">
      <c r="A45" s="130" t="str">
        <f>A26</f>
        <v>ม.3/12</v>
      </c>
      <c r="C45" s="130">
        <f>C26</f>
        <v>16</v>
      </c>
      <c r="D45" s="130">
        <f>D26</f>
        <v>13</v>
      </c>
      <c r="E45" s="130">
        <f>E26</f>
        <v>29</v>
      </c>
      <c r="F45" s="130">
        <f>F26</f>
        <v>525</v>
      </c>
    </row>
    <row r="46" spans="1:6" ht="36" hidden="1" customHeight="1" x14ac:dyDescent="0.5">
      <c r="A46" s="130" t="str">
        <f>A28</f>
        <v>ม.3/13</v>
      </c>
      <c r="C46" s="130">
        <f>C28</f>
        <v>0</v>
      </c>
      <c r="D46" s="130">
        <f>D28</f>
        <v>0</v>
      </c>
      <c r="E46" s="130">
        <f>E28</f>
        <v>0</v>
      </c>
      <c r="F46" s="203" t="s">
        <v>71</v>
      </c>
    </row>
    <row r="47" spans="1:6" ht="36" hidden="1" customHeight="1" x14ac:dyDescent="0.5">
      <c r="A47" s="130" t="str">
        <f>A32</f>
        <v>รวมทั้งหมด</v>
      </c>
      <c r="C47" s="130">
        <f>C32</f>
        <v>221</v>
      </c>
      <c r="D47" s="130">
        <f>D32</f>
        <v>240</v>
      </c>
      <c r="E47" s="130">
        <f>E32</f>
        <v>461</v>
      </c>
    </row>
    <row r="48" spans="1:6" ht="36" hidden="1" customHeight="1" x14ac:dyDescent="0.5"/>
    <row r="49" ht="36" customHeight="1" x14ac:dyDescent="0.5"/>
    <row r="50" ht="36" customHeight="1" x14ac:dyDescent="0.5"/>
    <row r="51" ht="36" customHeight="1" x14ac:dyDescent="0.5"/>
    <row r="52" ht="36" customHeight="1" x14ac:dyDescent="0.5"/>
    <row r="53" ht="36" customHeight="1" x14ac:dyDescent="0.5"/>
    <row r="54" ht="36" customHeight="1" x14ac:dyDescent="0.5"/>
    <row r="55" ht="36" customHeight="1" x14ac:dyDescent="0.5"/>
    <row r="56" ht="36" customHeight="1" x14ac:dyDescent="0.5"/>
    <row r="57" ht="36" customHeight="1" x14ac:dyDescent="0.5"/>
    <row r="58" ht="36" customHeight="1" x14ac:dyDescent="0.5"/>
    <row r="59" ht="36" customHeight="1" x14ac:dyDescent="0.5"/>
  </sheetData>
  <mergeCells count="106">
    <mergeCell ref="A1:C1"/>
    <mergeCell ref="D1:I1"/>
    <mergeCell ref="A2:A3"/>
    <mergeCell ref="B2:B3"/>
    <mergeCell ref="C2:D2"/>
    <mergeCell ref="E2:E3"/>
    <mergeCell ref="F2:F3"/>
    <mergeCell ref="G2:I3"/>
    <mergeCell ref="A4:A5"/>
    <mergeCell ref="C4:C5"/>
    <mergeCell ref="D4:D5"/>
    <mergeCell ref="E4:E5"/>
    <mergeCell ref="F4:F5"/>
    <mergeCell ref="G4:G5"/>
    <mergeCell ref="H4:H5"/>
    <mergeCell ref="I4:I5"/>
    <mergeCell ref="F6:F7"/>
    <mergeCell ref="G6:G7"/>
    <mergeCell ref="H6:H7"/>
    <mergeCell ref="I6:I7"/>
    <mergeCell ref="A6:A7"/>
    <mergeCell ref="C6:C7"/>
    <mergeCell ref="D6:D7"/>
    <mergeCell ref="E6:E7"/>
    <mergeCell ref="A8:A9"/>
    <mergeCell ref="C8:C9"/>
    <mergeCell ref="D8:D9"/>
    <mergeCell ref="E8:E9"/>
    <mergeCell ref="H8:H9"/>
    <mergeCell ref="I8:I9"/>
    <mergeCell ref="A10:A11"/>
    <mergeCell ref="C10:C11"/>
    <mergeCell ref="D10:D11"/>
    <mergeCell ref="E10:E11"/>
    <mergeCell ref="F10:F11"/>
    <mergeCell ref="G10:G11"/>
    <mergeCell ref="H10:H11"/>
    <mergeCell ref="I10:I11"/>
    <mergeCell ref="G8:G9"/>
    <mergeCell ref="F8:F9"/>
    <mergeCell ref="H12:H13"/>
    <mergeCell ref="I12:I13"/>
    <mergeCell ref="A14:A15"/>
    <mergeCell ref="C14:C15"/>
    <mergeCell ref="D14:D15"/>
    <mergeCell ref="E14:E15"/>
    <mergeCell ref="F14:F15"/>
    <mergeCell ref="G14:G15"/>
    <mergeCell ref="H14:H15"/>
    <mergeCell ref="I14:I15"/>
    <mergeCell ref="A12:A13"/>
    <mergeCell ref="C12:C13"/>
    <mergeCell ref="D12:D13"/>
    <mergeCell ref="E12:E13"/>
    <mergeCell ref="F12:F13"/>
    <mergeCell ref="G12:G13"/>
    <mergeCell ref="G18:I19"/>
    <mergeCell ref="A16:A17"/>
    <mergeCell ref="C16:C17"/>
    <mergeCell ref="D16:D17"/>
    <mergeCell ref="E16:E17"/>
    <mergeCell ref="F16:F17"/>
    <mergeCell ref="G16:I17"/>
    <mergeCell ref="A18:A19"/>
    <mergeCell ref="C18:C19"/>
    <mergeCell ref="D18:D19"/>
    <mergeCell ref="E18:E19"/>
    <mergeCell ref="F18:F19"/>
    <mergeCell ref="G22:I23"/>
    <mergeCell ref="A20:A21"/>
    <mergeCell ref="C20:C21"/>
    <mergeCell ref="D20:D21"/>
    <mergeCell ref="E20:E21"/>
    <mergeCell ref="F20:F21"/>
    <mergeCell ref="G20:I21"/>
    <mergeCell ref="A22:A23"/>
    <mergeCell ref="C22:C23"/>
    <mergeCell ref="D22:D23"/>
    <mergeCell ref="E22:E23"/>
    <mergeCell ref="F22:F23"/>
    <mergeCell ref="G26:I27"/>
    <mergeCell ref="A24:A25"/>
    <mergeCell ref="C24:C25"/>
    <mergeCell ref="D24:D25"/>
    <mergeCell ref="E24:E25"/>
    <mergeCell ref="F24:F25"/>
    <mergeCell ref="G24:I25"/>
    <mergeCell ref="A26:A27"/>
    <mergeCell ref="C26:C27"/>
    <mergeCell ref="D26:D27"/>
    <mergeCell ref="E26:E27"/>
    <mergeCell ref="F26:F27"/>
    <mergeCell ref="D28:D29"/>
    <mergeCell ref="E28:E29"/>
    <mergeCell ref="F28:F29"/>
    <mergeCell ref="G28:I29"/>
    <mergeCell ref="A32:B32"/>
    <mergeCell ref="G32:I32"/>
    <mergeCell ref="A28:A29"/>
    <mergeCell ref="C28:C29"/>
    <mergeCell ref="A30:A31"/>
    <mergeCell ref="C30:C31"/>
    <mergeCell ref="D30:D31"/>
    <mergeCell ref="E30:E31"/>
    <mergeCell ref="F30:F31"/>
    <mergeCell ref="G30:I31"/>
  </mergeCells>
  <printOptions horizontalCentered="1" verticalCentered="1"/>
  <pageMargins left="0.78740157480314965" right="0.15748031496062992" top="0.19685039370078741" bottom="0.19685039370078741" header="0.23622047244094491" footer="0.31496062992125984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6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6" customFormat="1" ht="18" customHeight="1" x14ac:dyDescent="0.5">
      <c r="A1" s="17"/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G1" s="17"/>
      <c r="H1" s="17"/>
      <c r="I1" s="17"/>
      <c r="J1" s="17"/>
      <c r="K1" s="17"/>
      <c r="L1" s="17"/>
      <c r="M1" s="17" t="s">
        <v>30</v>
      </c>
      <c r="N1" s="17"/>
      <c r="O1" s="17"/>
      <c r="P1" s="17"/>
      <c r="Q1" s="17"/>
      <c r="R1" s="17" t="str">
        <f>'ยอด ม.3'!B6</f>
        <v>นางสาวสุพรทิพย์  สมหวัง</v>
      </c>
      <c r="T1" s="17"/>
      <c r="U1" s="17"/>
      <c r="V1" s="17"/>
      <c r="W1" s="17"/>
      <c r="X1" s="17"/>
      <c r="Y1" s="17"/>
    </row>
    <row r="2" spans="1:42" s="16" customFormat="1" ht="18" customHeight="1" x14ac:dyDescent="0.5">
      <c r="B2" s="97" t="s">
        <v>46</v>
      </c>
      <c r="C2" s="94"/>
      <c r="D2" s="95"/>
      <c r="E2" s="96" t="s">
        <v>52</v>
      </c>
      <c r="M2" s="16" t="s">
        <v>47</v>
      </c>
      <c r="R2" s="17" t="str">
        <f>'ยอด ม.3'!B7</f>
        <v>นางสาวจุฬาลักษณ์  นพพันธ์</v>
      </c>
    </row>
    <row r="3" spans="1:42" s="18" customFormat="1" ht="17.25" customHeight="1" x14ac:dyDescent="0.5">
      <c r="A3" s="20" t="s">
        <v>31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  <c r="Y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ม.3'!F6</f>
        <v>335</v>
      </c>
      <c r="X4" s="262"/>
      <c r="Y4" s="16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04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1"/>
    </row>
    <row r="7" spans="1:42" s="2" customFormat="1" ht="15.75" customHeight="1" x14ac:dyDescent="0.5">
      <c r="A7" s="21">
        <v>1</v>
      </c>
      <c r="B7" s="22">
        <v>42752</v>
      </c>
      <c r="C7" s="23" t="s">
        <v>88</v>
      </c>
      <c r="D7" s="24" t="s">
        <v>151</v>
      </c>
      <c r="E7" s="25" t="s">
        <v>152</v>
      </c>
      <c r="F7" s="26" t="s">
        <v>13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42753</v>
      </c>
      <c r="C8" s="33" t="s">
        <v>88</v>
      </c>
      <c r="D8" s="34" t="s">
        <v>153</v>
      </c>
      <c r="E8" s="35" t="s">
        <v>154</v>
      </c>
      <c r="F8" s="31" t="s">
        <v>14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42754</v>
      </c>
      <c r="C9" s="33" t="s">
        <v>88</v>
      </c>
      <c r="D9" s="34" t="s">
        <v>155</v>
      </c>
      <c r="E9" s="35" t="s">
        <v>156</v>
      </c>
      <c r="F9" s="31" t="s">
        <v>15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42755</v>
      </c>
      <c r="C10" s="33" t="s">
        <v>88</v>
      </c>
      <c r="D10" s="34" t="s">
        <v>157</v>
      </c>
      <c r="E10" s="35" t="s">
        <v>158</v>
      </c>
      <c r="F10" s="31" t="s">
        <v>17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42756</v>
      </c>
      <c r="C11" s="43" t="s">
        <v>88</v>
      </c>
      <c r="D11" s="44" t="s">
        <v>159</v>
      </c>
      <c r="E11" s="45" t="s">
        <v>160</v>
      </c>
      <c r="F11" s="41" t="s">
        <v>16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42757</v>
      </c>
      <c r="C12" s="23" t="s">
        <v>88</v>
      </c>
      <c r="D12" s="24" t="s">
        <v>161</v>
      </c>
      <c r="E12" s="25" t="s">
        <v>162</v>
      </c>
      <c r="F12" s="26" t="s">
        <v>17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42758</v>
      </c>
      <c r="C13" s="33" t="s">
        <v>88</v>
      </c>
      <c r="D13" s="34" t="s">
        <v>163</v>
      </c>
      <c r="E13" s="35" t="s">
        <v>164</v>
      </c>
      <c r="F13" s="31" t="s">
        <v>13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42759</v>
      </c>
      <c r="C14" s="33" t="s">
        <v>88</v>
      </c>
      <c r="D14" s="34" t="s">
        <v>165</v>
      </c>
      <c r="E14" s="35" t="s">
        <v>166</v>
      </c>
      <c r="F14" s="31" t="s">
        <v>14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42760</v>
      </c>
      <c r="C15" s="33" t="s">
        <v>88</v>
      </c>
      <c r="D15" s="34" t="s">
        <v>167</v>
      </c>
      <c r="E15" s="35" t="s">
        <v>168</v>
      </c>
      <c r="F15" s="31" t="s">
        <v>15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42761</v>
      </c>
      <c r="C16" s="43" t="s">
        <v>88</v>
      </c>
      <c r="D16" s="44" t="s">
        <v>169</v>
      </c>
      <c r="E16" s="45" t="s">
        <v>170</v>
      </c>
      <c r="F16" s="41" t="s">
        <v>16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42762</v>
      </c>
      <c r="C17" s="23" t="s">
        <v>88</v>
      </c>
      <c r="D17" s="24" t="s">
        <v>171</v>
      </c>
      <c r="E17" s="25" t="s">
        <v>172</v>
      </c>
      <c r="F17" s="26" t="s">
        <v>17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42763</v>
      </c>
      <c r="C18" s="52" t="s">
        <v>88</v>
      </c>
      <c r="D18" s="34" t="s">
        <v>173</v>
      </c>
      <c r="E18" s="35" t="s">
        <v>174</v>
      </c>
      <c r="F18" s="31" t="s">
        <v>13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42764</v>
      </c>
      <c r="C19" s="33" t="s">
        <v>88</v>
      </c>
      <c r="D19" s="53" t="s">
        <v>175</v>
      </c>
      <c r="E19" s="54" t="s">
        <v>176</v>
      </c>
      <c r="F19" s="31" t="s">
        <v>14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42765</v>
      </c>
      <c r="C20" s="33" t="s">
        <v>88</v>
      </c>
      <c r="D20" s="34" t="s">
        <v>177</v>
      </c>
      <c r="E20" s="35" t="s">
        <v>178</v>
      </c>
      <c r="F20" s="31" t="s">
        <v>15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42766</v>
      </c>
      <c r="C21" s="43" t="s">
        <v>88</v>
      </c>
      <c r="D21" s="44" t="s">
        <v>179</v>
      </c>
      <c r="E21" s="45" t="s">
        <v>180</v>
      </c>
      <c r="F21" s="41" t="s">
        <v>16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42767</v>
      </c>
      <c r="C22" s="23" t="s">
        <v>88</v>
      </c>
      <c r="D22" s="24" t="s">
        <v>181</v>
      </c>
      <c r="E22" s="25" t="s">
        <v>182</v>
      </c>
      <c r="F22" s="26" t="s">
        <v>13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42768</v>
      </c>
      <c r="C23" s="33" t="s">
        <v>88</v>
      </c>
      <c r="D23" s="34" t="s">
        <v>183</v>
      </c>
      <c r="E23" s="35" t="s">
        <v>184</v>
      </c>
      <c r="F23" s="31" t="s">
        <v>14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42769</v>
      </c>
      <c r="C24" s="33" t="s">
        <v>88</v>
      </c>
      <c r="D24" s="34" t="s">
        <v>185</v>
      </c>
      <c r="E24" s="35" t="s">
        <v>186</v>
      </c>
      <c r="F24" s="31" t="s">
        <v>15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42770</v>
      </c>
      <c r="C25" s="61" t="s">
        <v>88</v>
      </c>
      <c r="D25" s="62" t="s">
        <v>187</v>
      </c>
      <c r="E25" s="63" t="s">
        <v>188</v>
      </c>
      <c r="F25" s="31" t="s">
        <v>16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42">
        <v>42771</v>
      </c>
      <c r="C26" s="43" t="s">
        <v>125</v>
      </c>
      <c r="D26" s="44" t="s">
        <v>189</v>
      </c>
      <c r="E26" s="45" t="s">
        <v>190</v>
      </c>
      <c r="F26" s="41" t="s">
        <v>17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5.95" customHeight="1" x14ac:dyDescent="0.5">
      <c r="A27" s="21">
        <v>21</v>
      </c>
      <c r="B27" s="22">
        <v>42772</v>
      </c>
      <c r="C27" s="55" t="s">
        <v>125</v>
      </c>
      <c r="D27" s="56" t="s">
        <v>191</v>
      </c>
      <c r="E27" s="57" t="s">
        <v>192</v>
      </c>
      <c r="F27" s="26" t="s">
        <v>13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42773</v>
      </c>
      <c r="C28" s="61" t="s">
        <v>125</v>
      </c>
      <c r="D28" s="34" t="s">
        <v>193</v>
      </c>
      <c r="E28" s="35" t="s">
        <v>194</v>
      </c>
      <c r="F28" s="31" t="s">
        <v>14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42774</v>
      </c>
      <c r="C29" s="33" t="s">
        <v>125</v>
      </c>
      <c r="D29" s="62" t="s">
        <v>195</v>
      </c>
      <c r="E29" s="63" t="s">
        <v>196</v>
      </c>
      <c r="F29" s="31" t="s">
        <v>15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42775</v>
      </c>
      <c r="C30" s="33" t="s">
        <v>125</v>
      </c>
      <c r="D30" s="34" t="s">
        <v>197</v>
      </c>
      <c r="E30" s="35" t="s">
        <v>198</v>
      </c>
      <c r="F30" s="31" t="s">
        <v>16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42776</v>
      </c>
      <c r="C31" s="64" t="s">
        <v>125</v>
      </c>
      <c r="D31" s="65" t="s">
        <v>199</v>
      </c>
      <c r="E31" s="66" t="s">
        <v>200</v>
      </c>
      <c r="F31" s="41" t="s">
        <v>17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42777</v>
      </c>
      <c r="C32" s="23" t="s">
        <v>125</v>
      </c>
      <c r="D32" s="24" t="s">
        <v>201</v>
      </c>
      <c r="E32" s="25" t="s">
        <v>202</v>
      </c>
      <c r="F32" s="26" t="s">
        <v>13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42778</v>
      </c>
      <c r="C33" s="33" t="s">
        <v>125</v>
      </c>
      <c r="D33" s="34" t="s">
        <v>203</v>
      </c>
      <c r="E33" s="35" t="s">
        <v>204</v>
      </c>
      <c r="F33" s="31" t="s">
        <v>14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42779</v>
      </c>
      <c r="C34" s="33" t="s">
        <v>125</v>
      </c>
      <c r="D34" s="34" t="s">
        <v>203</v>
      </c>
      <c r="E34" s="35" t="s">
        <v>205</v>
      </c>
      <c r="F34" s="31" t="s">
        <v>15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42780</v>
      </c>
      <c r="C35" s="33" t="s">
        <v>125</v>
      </c>
      <c r="D35" s="34" t="s">
        <v>206</v>
      </c>
      <c r="E35" s="35" t="s">
        <v>207</v>
      </c>
      <c r="F35" s="31" t="s">
        <v>16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42781</v>
      </c>
      <c r="C36" s="43" t="s">
        <v>125</v>
      </c>
      <c r="D36" s="44" t="s">
        <v>208</v>
      </c>
      <c r="E36" s="45" t="s">
        <v>209</v>
      </c>
      <c r="F36" s="41" t="s">
        <v>17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5" customHeight="1" x14ac:dyDescent="0.5">
      <c r="A37" s="21">
        <v>31</v>
      </c>
      <c r="B37" s="22">
        <v>42782</v>
      </c>
      <c r="C37" s="55" t="s">
        <v>125</v>
      </c>
      <c r="D37" s="71" t="s">
        <v>210</v>
      </c>
      <c r="E37" s="72" t="s">
        <v>211</v>
      </c>
      <c r="F37" s="73" t="s">
        <v>13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42783</v>
      </c>
      <c r="C38" s="33" t="s">
        <v>125</v>
      </c>
      <c r="D38" s="34" t="s">
        <v>212</v>
      </c>
      <c r="E38" s="35" t="s">
        <v>213</v>
      </c>
      <c r="F38" s="31" t="s">
        <v>14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42784</v>
      </c>
      <c r="C39" s="33" t="s">
        <v>125</v>
      </c>
      <c r="D39" s="34" t="s">
        <v>214</v>
      </c>
      <c r="E39" s="35" t="s">
        <v>215</v>
      </c>
      <c r="F39" s="31" t="s">
        <v>15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42785</v>
      </c>
      <c r="C40" s="33" t="s">
        <v>125</v>
      </c>
      <c r="D40" s="34" t="s">
        <v>216</v>
      </c>
      <c r="E40" s="35" t="s">
        <v>217</v>
      </c>
      <c r="F40" s="31" t="s">
        <v>16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42786</v>
      </c>
      <c r="C41" s="74" t="s">
        <v>125</v>
      </c>
      <c r="D41" s="65" t="s">
        <v>218</v>
      </c>
      <c r="E41" s="66" t="s">
        <v>219</v>
      </c>
      <c r="F41" s="75" t="s">
        <v>17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118">
        <v>36</v>
      </c>
      <c r="B42" s="119">
        <v>42787</v>
      </c>
      <c r="C42" s="120" t="s">
        <v>125</v>
      </c>
      <c r="D42" s="121" t="s">
        <v>220</v>
      </c>
      <c r="E42" s="122" t="s">
        <v>221</v>
      </c>
      <c r="F42" s="118" t="s">
        <v>13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5"/>
      <c r="Q42" s="125"/>
      <c r="R42" s="125"/>
      <c r="S42" s="125"/>
      <c r="T42" s="125"/>
      <c r="U42" s="125"/>
      <c r="V42" s="125"/>
      <c r="W42" s="125"/>
      <c r="X42" s="126"/>
      <c r="Y42" s="127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6" customHeight="1" x14ac:dyDescent="0.5">
      <c r="A43" s="137"/>
      <c r="B43" s="138"/>
      <c r="C43" s="139"/>
      <c r="D43" s="140"/>
      <c r="E43" s="141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6"/>
      <c r="Q43" s="136"/>
      <c r="R43" s="136"/>
      <c r="S43" s="136"/>
      <c r="T43" s="136"/>
      <c r="U43" s="136"/>
      <c r="V43" s="136"/>
      <c r="W43" s="136"/>
      <c r="X43" s="142"/>
      <c r="Y43" s="143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13" customFormat="1" ht="16.149999999999999" customHeight="1" x14ac:dyDescent="0.5">
      <c r="A44" s="78"/>
      <c r="B44" s="83" t="s">
        <v>29</v>
      </c>
      <c r="C44" s="79"/>
      <c r="E44" s="79">
        <f>I44+O44</f>
        <v>36</v>
      </c>
      <c r="F44" s="80" t="s">
        <v>6</v>
      </c>
      <c r="G44" s="132" t="s">
        <v>11</v>
      </c>
      <c r="H44" s="132"/>
      <c r="I44" s="134">
        <f>COUNTIF($C$7:$C$42,"ช")</f>
        <v>19</v>
      </c>
      <c r="J44" s="133"/>
      <c r="K44" s="81" t="s">
        <v>8</v>
      </c>
      <c r="L44" s="132"/>
      <c r="M44" s="200" t="s">
        <v>7</v>
      </c>
      <c r="N44" s="200"/>
      <c r="O44" s="134">
        <f>COUNTIF($C$7:$C$42,"ญ")</f>
        <v>17</v>
      </c>
      <c r="P44" s="133"/>
      <c r="Q44" s="81" t="s">
        <v>8</v>
      </c>
      <c r="X44" s="78"/>
      <c r="Y44" s="82"/>
    </row>
    <row r="45" spans="1:42" s="184" customFormat="1" ht="16.5" hidden="1" customHeight="1" x14ac:dyDescent="0.5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2"/>
      <c r="M45" s="182"/>
      <c r="N45" s="182"/>
      <c r="O45" s="182"/>
      <c r="P45" s="182"/>
      <c r="Q45" s="182"/>
      <c r="R45" s="182"/>
      <c r="S45" s="183"/>
      <c r="T45" s="183"/>
      <c r="U45" s="183"/>
      <c r="V45" s="183"/>
      <c r="W45" s="183"/>
      <c r="X45" s="183"/>
      <c r="Y45" s="182"/>
    </row>
    <row r="46" spans="1:42" s="192" customFormat="1" ht="15" hidden="1" customHeight="1" x14ac:dyDescent="0.5">
      <c r="A46" s="182"/>
      <c r="B46" s="190"/>
      <c r="C46" s="182"/>
      <c r="D46" s="191" t="s">
        <v>23</v>
      </c>
      <c r="E46" s="191">
        <f>COUNTIF($F$7:$F$42,"แดง")</f>
        <v>8</v>
      </c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AA46" s="193"/>
    </row>
    <row r="47" spans="1:42" s="192" customFormat="1" ht="15" hidden="1" customHeight="1" x14ac:dyDescent="0.5">
      <c r="A47" s="182"/>
      <c r="B47" s="190"/>
      <c r="C47" s="182"/>
      <c r="D47" s="194" t="s">
        <v>24</v>
      </c>
      <c r="E47" s="191">
        <f>COUNTIF($F$7:$F$42,"เหลือง")</f>
        <v>7</v>
      </c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AA47" s="193"/>
    </row>
    <row r="48" spans="1:42" s="192" customFormat="1" ht="15" hidden="1" customHeight="1" x14ac:dyDescent="0.5">
      <c r="A48" s="182"/>
      <c r="B48" s="190"/>
      <c r="C48" s="182"/>
      <c r="D48" s="194" t="s">
        <v>25</v>
      </c>
      <c r="E48" s="191">
        <f>COUNTIF($F$7:$F$42,"น้ำเงิน")</f>
        <v>7</v>
      </c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AA48" s="193"/>
    </row>
    <row r="49" spans="1:47" s="192" customFormat="1" ht="15" hidden="1" customHeight="1" x14ac:dyDescent="0.5">
      <c r="A49" s="182"/>
      <c r="B49" s="190"/>
      <c r="C49" s="182"/>
      <c r="D49" s="194" t="s">
        <v>26</v>
      </c>
      <c r="E49" s="191">
        <f>COUNTIF($F$7:$F$42,"ม่วง")</f>
        <v>7</v>
      </c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AA49" s="193"/>
    </row>
    <row r="50" spans="1:47" s="192" customFormat="1" ht="15" hidden="1" customHeight="1" x14ac:dyDescent="0.5">
      <c r="A50" s="182"/>
      <c r="B50" s="190"/>
      <c r="C50" s="182"/>
      <c r="D50" s="194" t="s">
        <v>27</v>
      </c>
      <c r="E50" s="191">
        <f>COUNTIF($F$7:$F$42,"ฟ้า")</f>
        <v>7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AA50" s="193"/>
    </row>
    <row r="51" spans="1:47" s="192" customFormat="1" ht="15" hidden="1" customHeight="1" x14ac:dyDescent="0.5">
      <c r="A51" s="182"/>
      <c r="B51" s="190"/>
      <c r="C51" s="182"/>
      <c r="D51" s="194" t="s">
        <v>5</v>
      </c>
      <c r="E51" s="191">
        <f>SUM(E46:E50)</f>
        <v>36</v>
      </c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</row>
    <row r="52" spans="1:47" s="192" customFormat="1" ht="15" customHeight="1" x14ac:dyDescent="0.5">
      <c r="B52" s="195"/>
      <c r="C52" s="196"/>
      <c r="D52" s="197"/>
      <c r="E52" s="197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</row>
    <row r="53" spans="1:47" s="192" customFormat="1" ht="15" customHeight="1" x14ac:dyDescent="0.5">
      <c r="B53" s="195"/>
      <c r="C53" s="196"/>
      <c r="D53" s="197"/>
      <c r="E53" s="197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</row>
    <row r="54" spans="1:47" s="192" customFormat="1" ht="15" customHeight="1" x14ac:dyDescent="0.5">
      <c r="B54" s="195"/>
      <c r="C54" s="198"/>
      <c r="D54" s="199"/>
      <c r="E54" s="199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</row>
    <row r="55" spans="1:47" s="192" customFormat="1" ht="15" customHeight="1" x14ac:dyDescent="0.5">
      <c r="B55" s="195"/>
      <c r="C55" s="196"/>
      <c r="D55" s="197"/>
      <c r="E55" s="197"/>
      <c r="AA55" s="193"/>
    </row>
    <row r="56" spans="1:47" s="192" customFormat="1" ht="15" customHeight="1" x14ac:dyDescent="0.5">
      <c r="B56" s="195"/>
      <c r="C56" s="196"/>
      <c r="D56" s="197"/>
      <c r="E56" s="197"/>
      <c r="AA56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54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1" s="16" customFormat="1" ht="18" customHeight="1" x14ac:dyDescent="0.5">
      <c r="A1" s="17"/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G1" s="17"/>
      <c r="H1" s="17"/>
      <c r="I1" s="17"/>
      <c r="J1" s="17"/>
      <c r="K1" s="17"/>
      <c r="L1" s="17"/>
      <c r="M1" s="17" t="s">
        <v>30</v>
      </c>
      <c r="N1" s="17"/>
      <c r="O1" s="17"/>
      <c r="P1" s="17"/>
      <c r="Q1" s="17"/>
      <c r="R1" s="17" t="str">
        <f>'ยอด ม.3'!B8</f>
        <v>นางสุนีย์  เวชพราหมณ์</v>
      </c>
      <c r="T1" s="17"/>
      <c r="U1" s="17"/>
      <c r="V1" s="17"/>
      <c r="W1" s="17"/>
      <c r="X1" s="17"/>
      <c r="Y1" s="17"/>
    </row>
    <row r="2" spans="1:41" s="16" customFormat="1" ht="18" customHeight="1" x14ac:dyDescent="0.5">
      <c r="B2" s="97" t="s">
        <v>46</v>
      </c>
      <c r="C2" s="94"/>
      <c r="D2" s="95"/>
      <c r="E2" s="96" t="s">
        <v>53</v>
      </c>
      <c r="M2" s="16" t="s">
        <v>47</v>
      </c>
      <c r="R2" s="17" t="str">
        <f>'ยอด ม.3'!B9</f>
        <v>ว่าที่ ร.ต.ศุภราช แก้วมีศรี</v>
      </c>
    </row>
    <row r="3" spans="1:41" s="18" customFormat="1" ht="17.25" customHeight="1" x14ac:dyDescent="0.5">
      <c r="A3" s="20" t="s">
        <v>32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1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ม.3'!F8</f>
        <v>334</v>
      </c>
      <c r="X4" s="262"/>
    </row>
    <row r="5" spans="1:41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1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1" s="2" customFormat="1" ht="15.75" customHeight="1" x14ac:dyDescent="0.5">
      <c r="A7" s="21">
        <v>1</v>
      </c>
      <c r="B7" s="22">
        <v>42788</v>
      </c>
      <c r="C7" s="206" t="s">
        <v>88</v>
      </c>
      <c r="D7" s="207" t="s">
        <v>222</v>
      </c>
      <c r="E7" s="208" t="s">
        <v>223</v>
      </c>
      <c r="F7" s="26" t="s">
        <v>14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</row>
    <row r="8" spans="1:41" s="2" customFormat="1" ht="16.149999999999999" customHeight="1" x14ac:dyDescent="0.5">
      <c r="A8" s="31">
        <v>2</v>
      </c>
      <c r="B8" s="32">
        <v>42789</v>
      </c>
      <c r="C8" s="61" t="s">
        <v>88</v>
      </c>
      <c r="D8" s="62" t="s">
        <v>224</v>
      </c>
      <c r="E8" s="63" t="s">
        <v>225</v>
      </c>
      <c r="F8" s="31" t="s">
        <v>15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</row>
    <row r="9" spans="1:41" s="2" customFormat="1" ht="16.149999999999999" customHeight="1" x14ac:dyDescent="0.5">
      <c r="A9" s="31">
        <v>3</v>
      </c>
      <c r="B9" s="32">
        <v>42790</v>
      </c>
      <c r="C9" s="61" t="s">
        <v>88</v>
      </c>
      <c r="D9" s="62" t="s">
        <v>226</v>
      </c>
      <c r="E9" s="63" t="s">
        <v>227</v>
      </c>
      <c r="F9" s="31" t="s">
        <v>16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2" customFormat="1" ht="16.149999999999999" customHeight="1" x14ac:dyDescent="0.5">
      <c r="A10" s="31">
        <v>4</v>
      </c>
      <c r="B10" s="32">
        <v>42791</v>
      </c>
      <c r="C10" s="61" t="s">
        <v>88</v>
      </c>
      <c r="D10" s="62" t="s">
        <v>228</v>
      </c>
      <c r="E10" s="63" t="s">
        <v>229</v>
      </c>
      <c r="F10" s="31" t="s">
        <v>17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15"/>
      <c r="AB10" s="5"/>
      <c r="AC10" s="5"/>
      <c r="AD10" s="5"/>
      <c r="AE10" s="5"/>
      <c r="AF10" s="5"/>
      <c r="AG10" s="5"/>
      <c r="AH10" s="5"/>
      <c r="AI10" s="5"/>
      <c r="AJ10" s="14"/>
      <c r="AK10" s="5"/>
      <c r="AL10" s="14"/>
      <c r="AM10" s="4"/>
      <c r="AN10" s="5"/>
      <c r="AO10" s="5"/>
    </row>
    <row r="11" spans="1:41" s="2" customFormat="1" ht="16.149999999999999" customHeight="1" x14ac:dyDescent="0.5">
      <c r="A11" s="41">
        <v>5</v>
      </c>
      <c r="B11" s="42">
        <v>42792</v>
      </c>
      <c r="C11" s="209" t="s">
        <v>88</v>
      </c>
      <c r="D11" s="210" t="s">
        <v>230</v>
      </c>
      <c r="E11" s="211" t="s">
        <v>231</v>
      </c>
      <c r="F11" s="41" t="s">
        <v>13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1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14"/>
      <c r="AM11" s="4"/>
      <c r="AN11" s="5"/>
      <c r="AO11" s="5"/>
    </row>
    <row r="12" spans="1:41" s="2" customFormat="1" ht="16.149999999999999" customHeight="1" x14ac:dyDescent="0.5">
      <c r="A12" s="21">
        <v>6</v>
      </c>
      <c r="B12" s="22">
        <v>42793</v>
      </c>
      <c r="C12" s="206" t="s">
        <v>88</v>
      </c>
      <c r="D12" s="207" t="s">
        <v>232</v>
      </c>
      <c r="E12" s="208" t="s">
        <v>233</v>
      </c>
      <c r="F12" s="26" t="s">
        <v>14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15"/>
      <c r="AB12" s="5"/>
      <c r="AC12" s="5"/>
      <c r="AD12" s="5"/>
      <c r="AE12" s="5"/>
      <c r="AF12" s="5"/>
      <c r="AG12" s="5"/>
      <c r="AH12" s="5"/>
      <c r="AI12" s="5"/>
      <c r="AJ12" s="14"/>
      <c r="AK12" s="5"/>
      <c r="AL12" s="14"/>
      <c r="AM12" s="4"/>
      <c r="AN12" s="5"/>
      <c r="AO12" s="5"/>
    </row>
    <row r="13" spans="1:41" s="2" customFormat="1" ht="16.149999999999999" customHeight="1" x14ac:dyDescent="0.5">
      <c r="A13" s="31">
        <v>7</v>
      </c>
      <c r="B13" s="32">
        <v>42794</v>
      </c>
      <c r="C13" s="61" t="s">
        <v>88</v>
      </c>
      <c r="D13" s="62" t="s">
        <v>234</v>
      </c>
      <c r="E13" s="63" t="s">
        <v>235</v>
      </c>
      <c r="F13" s="31" t="s">
        <v>15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15"/>
      <c r="AB13" s="5"/>
      <c r="AC13" s="5"/>
      <c r="AD13" s="5"/>
      <c r="AE13" s="5"/>
      <c r="AF13" s="5"/>
      <c r="AG13" s="5"/>
      <c r="AH13" s="5"/>
      <c r="AI13" s="5"/>
      <c r="AJ13" s="14"/>
      <c r="AK13" s="5"/>
      <c r="AL13" s="14"/>
      <c r="AM13" s="4"/>
      <c r="AN13" s="5"/>
      <c r="AO13" s="5"/>
    </row>
    <row r="14" spans="1:41" s="2" customFormat="1" ht="16.149999999999999" customHeight="1" x14ac:dyDescent="0.5">
      <c r="A14" s="31">
        <v>8</v>
      </c>
      <c r="B14" s="32">
        <v>42795</v>
      </c>
      <c r="C14" s="61" t="s">
        <v>88</v>
      </c>
      <c r="D14" s="62" t="s">
        <v>236</v>
      </c>
      <c r="E14" s="63" t="s">
        <v>237</v>
      </c>
      <c r="F14" s="31" t="s">
        <v>16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15"/>
      <c r="AB14" s="5"/>
      <c r="AC14" s="5"/>
      <c r="AD14" s="5"/>
      <c r="AE14" s="5"/>
      <c r="AF14" s="5"/>
      <c r="AG14" s="5"/>
      <c r="AH14" s="5"/>
      <c r="AI14" s="5"/>
      <c r="AJ14" s="14"/>
      <c r="AK14" s="5"/>
      <c r="AL14" s="14"/>
      <c r="AM14" s="4"/>
      <c r="AN14" s="5"/>
      <c r="AO14" s="5"/>
    </row>
    <row r="15" spans="1:41" s="2" customFormat="1" ht="16.149999999999999" customHeight="1" x14ac:dyDescent="0.5">
      <c r="A15" s="31">
        <v>9</v>
      </c>
      <c r="B15" s="32">
        <v>42796</v>
      </c>
      <c r="C15" s="61" t="s">
        <v>88</v>
      </c>
      <c r="D15" s="62" t="s">
        <v>163</v>
      </c>
      <c r="E15" s="63" t="s">
        <v>238</v>
      </c>
      <c r="F15" s="31" t="s">
        <v>17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15"/>
      <c r="AB15" s="5"/>
      <c r="AC15" s="5"/>
      <c r="AD15" s="5"/>
      <c r="AE15" s="5"/>
      <c r="AF15" s="5"/>
      <c r="AG15" s="5"/>
      <c r="AH15" s="5"/>
      <c r="AI15" s="5"/>
      <c r="AJ15" s="14"/>
      <c r="AK15" s="5"/>
      <c r="AL15" s="14"/>
      <c r="AM15" s="4"/>
      <c r="AN15" s="5"/>
      <c r="AO15" s="5"/>
    </row>
    <row r="16" spans="1:41" s="2" customFormat="1" ht="16.149999999999999" customHeight="1" x14ac:dyDescent="0.5">
      <c r="A16" s="41">
        <v>10</v>
      </c>
      <c r="B16" s="42">
        <v>42797</v>
      </c>
      <c r="C16" s="209" t="s">
        <v>88</v>
      </c>
      <c r="D16" s="210" t="s">
        <v>111</v>
      </c>
      <c r="E16" s="211" t="s">
        <v>239</v>
      </c>
      <c r="F16" s="41" t="s">
        <v>13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15"/>
      <c r="AB16" s="5"/>
      <c r="AC16" s="5"/>
      <c r="AD16" s="5"/>
      <c r="AE16" s="5"/>
      <c r="AF16" s="5"/>
      <c r="AG16" s="5"/>
      <c r="AH16" s="5"/>
      <c r="AI16" s="5"/>
      <c r="AJ16" s="14"/>
      <c r="AK16" s="5"/>
      <c r="AL16" s="14"/>
      <c r="AM16" s="4"/>
      <c r="AN16" s="5"/>
      <c r="AO16" s="5"/>
    </row>
    <row r="17" spans="1:41" s="2" customFormat="1" ht="16.149999999999999" customHeight="1" x14ac:dyDescent="0.5">
      <c r="A17" s="21">
        <v>11</v>
      </c>
      <c r="B17" s="22">
        <v>42798</v>
      </c>
      <c r="C17" s="206" t="s">
        <v>88</v>
      </c>
      <c r="D17" s="207" t="s">
        <v>240</v>
      </c>
      <c r="E17" s="208" t="s">
        <v>241</v>
      </c>
      <c r="F17" s="26" t="s">
        <v>14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15"/>
      <c r="AB17" s="5"/>
      <c r="AC17" s="5"/>
      <c r="AD17" s="5"/>
      <c r="AE17" s="5"/>
      <c r="AF17" s="5"/>
      <c r="AG17" s="5"/>
      <c r="AH17" s="5"/>
      <c r="AI17" s="5"/>
      <c r="AJ17" s="14"/>
      <c r="AK17" s="5"/>
      <c r="AL17" s="14"/>
      <c r="AM17" s="4"/>
      <c r="AN17" s="5"/>
      <c r="AO17" s="5"/>
    </row>
    <row r="18" spans="1:41" s="2" customFormat="1" ht="16.149999999999999" customHeight="1" x14ac:dyDescent="0.5">
      <c r="A18" s="31">
        <v>12</v>
      </c>
      <c r="B18" s="32">
        <v>42799</v>
      </c>
      <c r="C18" s="212" t="s">
        <v>88</v>
      </c>
      <c r="D18" s="62" t="s">
        <v>242</v>
      </c>
      <c r="E18" s="63" t="s">
        <v>243</v>
      </c>
      <c r="F18" s="31" t="s">
        <v>15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15"/>
      <c r="AB18" s="5"/>
      <c r="AC18" s="5"/>
      <c r="AD18" s="5"/>
      <c r="AE18" s="5"/>
      <c r="AF18" s="5"/>
      <c r="AG18" s="5"/>
      <c r="AH18" s="5"/>
      <c r="AI18" s="5"/>
      <c r="AJ18" s="14"/>
      <c r="AK18" s="5"/>
      <c r="AL18" s="14"/>
      <c r="AM18" s="4"/>
      <c r="AN18" s="5"/>
      <c r="AO18" s="5"/>
    </row>
    <row r="19" spans="1:41" s="2" customFormat="1" ht="16.149999999999999" customHeight="1" x14ac:dyDescent="0.5">
      <c r="A19" s="31">
        <v>13</v>
      </c>
      <c r="B19" s="32">
        <v>42800</v>
      </c>
      <c r="C19" s="61" t="s">
        <v>88</v>
      </c>
      <c r="D19" s="213" t="s">
        <v>244</v>
      </c>
      <c r="E19" s="214" t="s">
        <v>245</v>
      </c>
      <c r="F19" s="31" t="s">
        <v>16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15"/>
      <c r="AB19" s="5"/>
      <c r="AC19" s="5"/>
      <c r="AD19" s="5"/>
      <c r="AE19" s="5"/>
      <c r="AF19" s="5"/>
      <c r="AG19" s="5"/>
      <c r="AH19" s="5"/>
      <c r="AI19" s="5"/>
      <c r="AJ19" s="14"/>
      <c r="AK19" s="5"/>
      <c r="AL19" s="14"/>
      <c r="AM19" s="4"/>
      <c r="AN19" s="5"/>
      <c r="AO19" s="5"/>
    </row>
    <row r="20" spans="1:41" s="2" customFormat="1" ht="16.149999999999999" customHeight="1" x14ac:dyDescent="0.5">
      <c r="A20" s="31">
        <v>14</v>
      </c>
      <c r="B20" s="32">
        <v>42801</v>
      </c>
      <c r="C20" s="61" t="s">
        <v>88</v>
      </c>
      <c r="D20" s="62" t="s">
        <v>246</v>
      </c>
      <c r="E20" s="63" t="s">
        <v>247</v>
      </c>
      <c r="F20" s="31" t="s">
        <v>17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15"/>
      <c r="AB20" s="5"/>
      <c r="AC20" s="5"/>
      <c r="AD20" s="5"/>
      <c r="AE20" s="5"/>
      <c r="AF20" s="5"/>
      <c r="AG20" s="5"/>
      <c r="AH20" s="5"/>
      <c r="AI20" s="5"/>
      <c r="AJ20" s="14"/>
      <c r="AK20" s="5"/>
      <c r="AL20" s="14"/>
      <c r="AM20" s="4"/>
      <c r="AN20" s="5"/>
      <c r="AO20" s="5"/>
    </row>
    <row r="21" spans="1:41" s="2" customFormat="1" ht="16.149999999999999" customHeight="1" x14ac:dyDescent="0.5">
      <c r="A21" s="41">
        <v>15</v>
      </c>
      <c r="B21" s="42">
        <v>42802</v>
      </c>
      <c r="C21" s="209" t="s">
        <v>88</v>
      </c>
      <c r="D21" s="210" t="s">
        <v>248</v>
      </c>
      <c r="E21" s="211" t="s">
        <v>249</v>
      </c>
      <c r="F21" s="41" t="s">
        <v>13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15"/>
      <c r="AB21" s="5"/>
      <c r="AC21" s="5"/>
      <c r="AD21" s="5"/>
      <c r="AE21" s="5"/>
      <c r="AF21" s="5"/>
      <c r="AG21" s="5"/>
      <c r="AH21" s="5"/>
      <c r="AI21" s="5"/>
      <c r="AJ21" s="14"/>
      <c r="AK21" s="5"/>
      <c r="AL21" s="14"/>
      <c r="AM21" s="4"/>
      <c r="AN21" s="5"/>
      <c r="AO21" s="5"/>
    </row>
    <row r="22" spans="1:41" s="2" customFormat="1" ht="15.95" customHeight="1" x14ac:dyDescent="0.5">
      <c r="A22" s="21">
        <v>16</v>
      </c>
      <c r="B22" s="22">
        <v>42803</v>
      </c>
      <c r="C22" s="206" t="s">
        <v>88</v>
      </c>
      <c r="D22" s="207" t="s">
        <v>250</v>
      </c>
      <c r="E22" s="208" t="s">
        <v>251</v>
      </c>
      <c r="F22" s="26" t="s">
        <v>14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15"/>
      <c r="AB22" s="5"/>
      <c r="AC22" s="5"/>
      <c r="AD22" s="5"/>
      <c r="AE22" s="5"/>
      <c r="AF22" s="5"/>
      <c r="AG22" s="5"/>
      <c r="AH22" s="5"/>
      <c r="AI22" s="5"/>
      <c r="AJ22" s="14"/>
      <c r="AK22" s="5"/>
      <c r="AL22" s="14"/>
      <c r="AM22" s="4"/>
      <c r="AN22" s="5"/>
      <c r="AO22" s="5"/>
    </row>
    <row r="23" spans="1:41" s="2" customFormat="1" ht="16.149999999999999" customHeight="1" x14ac:dyDescent="0.5">
      <c r="A23" s="31">
        <v>17</v>
      </c>
      <c r="B23" s="32">
        <v>42804</v>
      </c>
      <c r="C23" s="61" t="s">
        <v>88</v>
      </c>
      <c r="D23" s="62" t="s">
        <v>252</v>
      </c>
      <c r="E23" s="63" t="s">
        <v>253</v>
      </c>
      <c r="F23" s="31" t="s">
        <v>15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15"/>
      <c r="AB23" s="5"/>
      <c r="AC23" s="5"/>
      <c r="AD23" s="5"/>
      <c r="AE23" s="5"/>
      <c r="AF23" s="5"/>
      <c r="AG23" s="5"/>
      <c r="AH23" s="5"/>
      <c r="AI23" s="5"/>
      <c r="AJ23" s="14"/>
      <c r="AK23" s="5"/>
      <c r="AL23" s="14"/>
      <c r="AM23" s="4"/>
      <c r="AN23" s="5"/>
      <c r="AO23" s="5"/>
    </row>
    <row r="24" spans="1:41" s="2" customFormat="1" ht="16.149999999999999" customHeight="1" x14ac:dyDescent="0.5">
      <c r="A24" s="31">
        <v>18</v>
      </c>
      <c r="B24" s="32">
        <v>42805</v>
      </c>
      <c r="C24" s="61" t="s">
        <v>88</v>
      </c>
      <c r="D24" s="62" t="s">
        <v>254</v>
      </c>
      <c r="E24" s="63" t="s">
        <v>255</v>
      </c>
      <c r="F24" s="31" t="s">
        <v>16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15"/>
      <c r="AB24" s="5"/>
      <c r="AC24" s="5"/>
      <c r="AD24" s="5"/>
      <c r="AE24" s="5"/>
      <c r="AF24" s="5"/>
      <c r="AG24" s="5"/>
      <c r="AH24" s="5"/>
      <c r="AI24" s="5"/>
      <c r="AJ24" s="14"/>
      <c r="AK24" s="5"/>
      <c r="AL24" s="14"/>
      <c r="AM24" s="4"/>
      <c r="AN24" s="5"/>
      <c r="AO24" s="5"/>
    </row>
    <row r="25" spans="1:41" s="2" customFormat="1" ht="16.149999999999999" customHeight="1" x14ac:dyDescent="0.5">
      <c r="A25" s="31">
        <v>19</v>
      </c>
      <c r="B25" s="32">
        <v>42806</v>
      </c>
      <c r="C25" s="61" t="s">
        <v>88</v>
      </c>
      <c r="D25" s="62" t="s">
        <v>256</v>
      </c>
      <c r="E25" s="63" t="s">
        <v>257</v>
      </c>
      <c r="F25" s="31" t="s">
        <v>17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5"/>
      <c r="AB25" s="5"/>
      <c r="AC25" s="5"/>
      <c r="AD25" s="5"/>
      <c r="AE25" s="5"/>
      <c r="AF25" s="5"/>
      <c r="AG25" s="5"/>
      <c r="AH25" s="5"/>
      <c r="AI25" s="5"/>
      <c r="AJ25" s="14"/>
      <c r="AK25" s="5"/>
      <c r="AL25" s="14"/>
      <c r="AM25" s="4"/>
      <c r="AN25" s="5"/>
      <c r="AO25" s="5"/>
    </row>
    <row r="26" spans="1:41" s="2" customFormat="1" ht="17.100000000000001" customHeight="1" x14ac:dyDescent="0.5">
      <c r="A26" s="41">
        <v>20</v>
      </c>
      <c r="B26" s="42">
        <v>42807</v>
      </c>
      <c r="C26" s="209" t="s">
        <v>125</v>
      </c>
      <c r="D26" s="210" t="s">
        <v>258</v>
      </c>
      <c r="E26" s="211" t="s">
        <v>259</v>
      </c>
      <c r="F26" s="41" t="s">
        <v>13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15"/>
      <c r="AB26" s="5"/>
      <c r="AC26" s="5"/>
      <c r="AD26" s="5"/>
      <c r="AE26" s="5"/>
      <c r="AF26" s="5"/>
      <c r="AG26" s="5"/>
      <c r="AH26" s="5"/>
      <c r="AI26" s="5"/>
      <c r="AJ26" s="14"/>
      <c r="AK26" s="5"/>
      <c r="AL26" s="14"/>
      <c r="AM26" s="4"/>
      <c r="AN26" s="5"/>
      <c r="AO26" s="5"/>
    </row>
    <row r="27" spans="1:41" s="2" customFormat="1" ht="15.95" customHeight="1" x14ac:dyDescent="0.5">
      <c r="A27" s="21">
        <v>21</v>
      </c>
      <c r="B27" s="22">
        <v>42808</v>
      </c>
      <c r="C27" s="215" t="s">
        <v>125</v>
      </c>
      <c r="D27" s="56" t="s">
        <v>260</v>
      </c>
      <c r="E27" s="57" t="s">
        <v>261</v>
      </c>
      <c r="F27" s="26" t="s">
        <v>14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15"/>
      <c r="AB27" s="5"/>
      <c r="AC27" s="5"/>
      <c r="AD27" s="5"/>
      <c r="AE27" s="5"/>
      <c r="AF27" s="5"/>
      <c r="AG27" s="5"/>
      <c r="AH27" s="5"/>
      <c r="AI27" s="5"/>
      <c r="AJ27" s="14"/>
      <c r="AK27" s="5"/>
      <c r="AL27" s="14"/>
      <c r="AM27" s="4"/>
      <c r="AN27" s="5"/>
      <c r="AO27" s="5"/>
    </row>
    <row r="28" spans="1:41" s="2" customFormat="1" ht="16.149999999999999" customHeight="1" x14ac:dyDescent="0.5">
      <c r="A28" s="31">
        <v>22</v>
      </c>
      <c r="B28" s="32">
        <v>42809</v>
      </c>
      <c r="C28" s="61" t="s">
        <v>125</v>
      </c>
      <c r="D28" s="62" t="s">
        <v>262</v>
      </c>
      <c r="E28" s="63" t="s">
        <v>263</v>
      </c>
      <c r="F28" s="31" t="s">
        <v>15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149999999999999" customHeight="1" x14ac:dyDescent="0.5">
      <c r="A29" s="31">
        <v>23</v>
      </c>
      <c r="B29" s="32">
        <v>42810</v>
      </c>
      <c r="C29" s="61" t="s">
        <v>125</v>
      </c>
      <c r="D29" s="62" t="s">
        <v>264</v>
      </c>
      <c r="E29" s="63" t="s">
        <v>265</v>
      </c>
      <c r="F29" s="31" t="s">
        <v>16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149999999999999" customHeight="1" x14ac:dyDescent="0.5">
      <c r="A30" s="31">
        <v>24</v>
      </c>
      <c r="B30" s="32">
        <v>42811</v>
      </c>
      <c r="C30" s="61" t="s">
        <v>125</v>
      </c>
      <c r="D30" s="62" t="s">
        <v>266</v>
      </c>
      <c r="E30" s="63" t="s">
        <v>267</v>
      </c>
      <c r="F30" s="31" t="s">
        <v>17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15"/>
      <c r="AB30" s="5"/>
      <c r="AC30" s="5"/>
      <c r="AD30" s="5"/>
      <c r="AE30" s="5"/>
      <c r="AF30" s="5"/>
      <c r="AG30" s="5"/>
      <c r="AH30" s="5"/>
      <c r="AI30" s="5"/>
      <c r="AJ30" s="14"/>
      <c r="AK30" s="5"/>
      <c r="AL30" s="14"/>
      <c r="AM30" s="4"/>
      <c r="AN30" s="5"/>
      <c r="AO30" s="5"/>
    </row>
    <row r="31" spans="1:41" s="2" customFormat="1" ht="16.149999999999999" customHeight="1" x14ac:dyDescent="0.5">
      <c r="A31" s="41">
        <v>25</v>
      </c>
      <c r="B31" s="42">
        <v>42812</v>
      </c>
      <c r="C31" s="216" t="s">
        <v>125</v>
      </c>
      <c r="D31" s="217" t="s">
        <v>268</v>
      </c>
      <c r="E31" s="218" t="s">
        <v>269</v>
      </c>
      <c r="F31" s="41" t="s">
        <v>13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5"/>
      <c r="AB31" s="5"/>
      <c r="AC31" s="5"/>
      <c r="AD31" s="5"/>
      <c r="AE31" s="5"/>
      <c r="AF31" s="5"/>
      <c r="AG31" s="5"/>
      <c r="AH31" s="5"/>
      <c r="AI31" s="5"/>
      <c r="AJ31" s="14"/>
      <c r="AK31" s="5"/>
      <c r="AL31" s="14"/>
      <c r="AM31" s="4"/>
      <c r="AN31" s="5"/>
      <c r="AO31" s="5"/>
    </row>
    <row r="32" spans="1:41" s="2" customFormat="1" ht="16.149999999999999" customHeight="1" x14ac:dyDescent="0.5">
      <c r="A32" s="21">
        <v>26</v>
      </c>
      <c r="B32" s="22">
        <v>42813</v>
      </c>
      <c r="C32" s="206" t="s">
        <v>125</v>
      </c>
      <c r="D32" s="207" t="s">
        <v>270</v>
      </c>
      <c r="E32" s="208" t="s">
        <v>271</v>
      </c>
      <c r="F32" s="26" t="s">
        <v>14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15"/>
      <c r="AB32" s="5"/>
      <c r="AC32" s="5"/>
      <c r="AD32" s="5"/>
      <c r="AE32" s="5"/>
      <c r="AF32" s="5"/>
      <c r="AG32" s="5"/>
      <c r="AH32" s="5"/>
      <c r="AI32" s="5"/>
      <c r="AJ32" s="14"/>
      <c r="AK32" s="5"/>
      <c r="AL32" s="14"/>
      <c r="AM32" s="4"/>
      <c r="AN32" s="5"/>
      <c r="AO32" s="5"/>
    </row>
    <row r="33" spans="1:41" s="2" customFormat="1" ht="16.149999999999999" customHeight="1" x14ac:dyDescent="0.5">
      <c r="A33" s="31">
        <v>27</v>
      </c>
      <c r="B33" s="32">
        <v>42814</v>
      </c>
      <c r="C33" s="61" t="s">
        <v>125</v>
      </c>
      <c r="D33" s="62" t="s">
        <v>272</v>
      </c>
      <c r="E33" s="63" t="s">
        <v>273</v>
      </c>
      <c r="F33" s="31" t="s">
        <v>15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15"/>
      <c r="AB33" s="5"/>
      <c r="AC33" s="5"/>
      <c r="AD33" s="5"/>
      <c r="AE33" s="5"/>
      <c r="AF33" s="5"/>
      <c r="AG33" s="5"/>
      <c r="AH33" s="5"/>
      <c r="AI33" s="5"/>
      <c r="AJ33" s="14"/>
      <c r="AK33" s="5"/>
      <c r="AL33" s="14"/>
      <c r="AM33" s="4"/>
      <c r="AN33" s="5"/>
      <c r="AO33" s="5"/>
    </row>
    <row r="34" spans="1:41" s="2" customFormat="1" ht="16.149999999999999" customHeight="1" x14ac:dyDescent="0.5">
      <c r="A34" s="31">
        <v>28</v>
      </c>
      <c r="B34" s="32">
        <v>42815</v>
      </c>
      <c r="C34" s="61" t="s">
        <v>125</v>
      </c>
      <c r="D34" s="62" t="s">
        <v>274</v>
      </c>
      <c r="E34" s="63" t="s">
        <v>275</v>
      </c>
      <c r="F34" s="31" t="s">
        <v>16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5"/>
      <c r="AB34" s="5"/>
      <c r="AC34" s="5"/>
      <c r="AD34" s="5"/>
      <c r="AE34" s="5"/>
      <c r="AF34" s="5"/>
      <c r="AG34" s="5"/>
      <c r="AH34" s="5"/>
      <c r="AI34" s="5"/>
      <c r="AJ34" s="14"/>
      <c r="AK34" s="5"/>
      <c r="AL34" s="14"/>
      <c r="AM34" s="4"/>
      <c r="AN34" s="5"/>
      <c r="AO34" s="5"/>
    </row>
    <row r="35" spans="1:41" s="2" customFormat="1" ht="16.149999999999999" customHeight="1" x14ac:dyDescent="0.5">
      <c r="A35" s="31">
        <v>29</v>
      </c>
      <c r="B35" s="32">
        <v>42816</v>
      </c>
      <c r="C35" s="61" t="s">
        <v>125</v>
      </c>
      <c r="D35" s="62" t="s">
        <v>276</v>
      </c>
      <c r="E35" s="63" t="s">
        <v>277</v>
      </c>
      <c r="F35" s="31" t="s">
        <v>17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5"/>
      <c r="AB35" s="5"/>
      <c r="AC35" s="5"/>
      <c r="AD35" s="5"/>
      <c r="AE35" s="5"/>
      <c r="AF35" s="5"/>
      <c r="AG35" s="5"/>
      <c r="AH35" s="5"/>
      <c r="AI35" s="5"/>
      <c r="AJ35" s="14"/>
      <c r="AK35" s="5"/>
      <c r="AL35" s="14"/>
      <c r="AM35" s="4"/>
      <c r="AN35" s="5"/>
      <c r="AO35" s="5"/>
    </row>
    <row r="36" spans="1:41" s="2" customFormat="1" ht="16.350000000000001" customHeight="1" x14ac:dyDescent="0.5">
      <c r="A36" s="41">
        <v>30</v>
      </c>
      <c r="B36" s="42">
        <v>42817</v>
      </c>
      <c r="C36" s="209" t="s">
        <v>125</v>
      </c>
      <c r="D36" s="210" t="s">
        <v>278</v>
      </c>
      <c r="E36" s="211" t="s">
        <v>279</v>
      </c>
      <c r="F36" s="41" t="s">
        <v>13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15"/>
      <c r="AB36" s="5"/>
      <c r="AC36" s="5"/>
      <c r="AD36" s="5"/>
      <c r="AE36" s="5"/>
      <c r="AF36" s="5"/>
      <c r="AG36" s="5"/>
      <c r="AH36" s="5"/>
      <c r="AI36" s="5"/>
      <c r="AJ36" s="14"/>
      <c r="AK36" s="5"/>
      <c r="AL36" s="14"/>
      <c r="AM36" s="4"/>
      <c r="AN36" s="5"/>
      <c r="AO36" s="5"/>
    </row>
    <row r="37" spans="1:41" s="2" customFormat="1" ht="15.95" customHeight="1" x14ac:dyDescent="0.5">
      <c r="A37" s="21">
        <v>31</v>
      </c>
      <c r="B37" s="22">
        <v>42818</v>
      </c>
      <c r="C37" s="215" t="s">
        <v>125</v>
      </c>
      <c r="D37" s="56" t="s">
        <v>280</v>
      </c>
      <c r="E37" s="57" t="s">
        <v>281</v>
      </c>
      <c r="F37" s="73" t="s">
        <v>14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2" customFormat="1" ht="16.149999999999999" customHeight="1" x14ac:dyDescent="0.5">
      <c r="A38" s="31">
        <v>32</v>
      </c>
      <c r="B38" s="32">
        <v>42819</v>
      </c>
      <c r="C38" s="61" t="s">
        <v>125</v>
      </c>
      <c r="D38" s="62" t="s">
        <v>282</v>
      </c>
      <c r="E38" s="63" t="s">
        <v>283</v>
      </c>
      <c r="F38" s="31" t="s">
        <v>15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2" customFormat="1" ht="16.149999999999999" customHeight="1" x14ac:dyDescent="0.5">
      <c r="A39" s="31">
        <v>33</v>
      </c>
      <c r="B39" s="32">
        <v>42820</v>
      </c>
      <c r="C39" s="61" t="s">
        <v>125</v>
      </c>
      <c r="D39" s="62" t="s">
        <v>284</v>
      </c>
      <c r="E39" s="63" t="s">
        <v>285</v>
      </c>
      <c r="F39" s="31" t="s">
        <v>16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15"/>
      <c r="AB39" s="5"/>
      <c r="AC39" s="5"/>
      <c r="AD39" s="5"/>
      <c r="AE39" s="5"/>
      <c r="AF39" s="5"/>
      <c r="AG39" s="5"/>
      <c r="AH39" s="5"/>
      <c r="AI39" s="5"/>
      <c r="AJ39" s="14"/>
      <c r="AK39" s="5"/>
      <c r="AL39" s="14"/>
      <c r="AM39" s="4"/>
      <c r="AN39" s="5"/>
      <c r="AO39" s="5"/>
    </row>
    <row r="40" spans="1:41" s="2" customFormat="1" ht="16.149999999999999" customHeight="1" x14ac:dyDescent="0.5">
      <c r="A40" s="31">
        <v>34</v>
      </c>
      <c r="B40" s="32">
        <v>42821</v>
      </c>
      <c r="C40" s="61" t="s">
        <v>125</v>
      </c>
      <c r="D40" s="62" t="s">
        <v>286</v>
      </c>
      <c r="E40" s="63" t="s">
        <v>145</v>
      </c>
      <c r="F40" s="31" t="s">
        <v>17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15"/>
      <c r="AB40" s="5"/>
      <c r="AC40" s="5"/>
      <c r="AD40" s="5"/>
      <c r="AE40" s="5"/>
      <c r="AF40" s="5"/>
      <c r="AG40" s="5"/>
      <c r="AH40" s="5"/>
      <c r="AI40" s="5"/>
      <c r="AJ40" s="14"/>
      <c r="AK40" s="5"/>
      <c r="AL40" s="14"/>
      <c r="AM40" s="4"/>
      <c r="AN40" s="5"/>
      <c r="AO40" s="5"/>
    </row>
    <row r="41" spans="1:41" s="2" customFormat="1" ht="16.5" customHeight="1" x14ac:dyDescent="0.5">
      <c r="A41" s="41">
        <v>35</v>
      </c>
      <c r="B41" s="42">
        <v>42822</v>
      </c>
      <c r="C41" s="219" t="s">
        <v>125</v>
      </c>
      <c r="D41" s="210" t="s">
        <v>287</v>
      </c>
      <c r="E41" s="211" t="s">
        <v>288</v>
      </c>
      <c r="F41" s="41" t="s">
        <v>13</v>
      </c>
      <c r="G41" s="86"/>
      <c r="H41" s="47"/>
      <c r="I41" s="47"/>
      <c r="J41" s="47"/>
      <c r="K41" s="47"/>
      <c r="L41" s="47"/>
      <c r="M41" s="47"/>
      <c r="N41" s="47"/>
      <c r="O41" s="47"/>
      <c r="P41" s="48"/>
      <c r="Q41" s="48"/>
      <c r="R41" s="48"/>
      <c r="S41" s="48"/>
      <c r="T41" s="48"/>
      <c r="U41" s="48"/>
      <c r="V41" s="48"/>
      <c r="W41" s="48"/>
      <c r="X41" s="49"/>
      <c r="Y41" s="77"/>
      <c r="AA41" s="15"/>
      <c r="AB41" s="5"/>
      <c r="AC41" s="5"/>
      <c r="AD41" s="5"/>
      <c r="AE41" s="5"/>
      <c r="AF41" s="5"/>
      <c r="AG41" s="5"/>
      <c r="AH41" s="5"/>
      <c r="AI41" s="5"/>
      <c r="AJ41" s="14"/>
      <c r="AK41" s="5"/>
      <c r="AL41" s="14"/>
      <c r="AM41" s="4"/>
      <c r="AN41" s="5"/>
      <c r="AO41" s="5"/>
    </row>
    <row r="42" spans="1:41" s="2" customFormat="1" ht="16.149999999999999" customHeight="1" x14ac:dyDescent="0.5">
      <c r="A42" s="118">
        <v>36</v>
      </c>
      <c r="B42" s="119">
        <v>42823</v>
      </c>
      <c r="C42" s="220" t="s">
        <v>125</v>
      </c>
      <c r="D42" s="221" t="s">
        <v>289</v>
      </c>
      <c r="E42" s="222" t="s">
        <v>290</v>
      </c>
      <c r="F42" s="118" t="s">
        <v>14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5"/>
      <c r="Q42" s="125"/>
      <c r="R42" s="125"/>
      <c r="S42" s="125"/>
      <c r="T42" s="125"/>
      <c r="U42" s="125"/>
      <c r="V42" s="125"/>
      <c r="W42" s="125"/>
      <c r="X42" s="126"/>
      <c r="Y42" s="127"/>
      <c r="AA42" s="15"/>
      <c r="AB42" s="5"/>
      <c r="AC42" s="5"/>
      <c r="AD42" s="5"/>
      <c r="AE42" s="5"/>
      <c r="AF42" s="5"/>
      <c r="AG42" s="5"/>
      <c r="AH42" s="5"/>
      <c r="AI42" s="5"/>
      <c r="AJ42" s="14"/>
      <c r="AK42" s="5"/>
      <c r="AL42" s="14"/>
      <c r="AM42" s="4"/>
      <c r="AN42" s="5"/>
      <c r="AO42" s="5"/>
    </row>
    <row r="43" spans="1:41" s="2" customFormat="1" ht="6" customHeight="1" x14ac:dyDescent="0.5">
      <c r="A43" s="137"/>
      <c r="B43" s="138"/>
      <c r="C43" s="139"/>
      <c r="D43" s="140"/>
      <c r="E43" s="141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6"/>
      <c r="Q43" s="136"/>
      <c r="R43" s="136"/>
      <c r="S43" s="136"/>
      <c r="T43" s="136"/>
      <c r="U43" s="136"/>
      <c r="V43" s="136"/>
      <c r="W43" s="136"/>
      <c r="X43" s="142"/>
      <c r="Y43" s="143"/>
      <c r="AA43" s="15"/>
      <c r="AB43" s="5"/>
      <c r="AC43" s="5"/>
      <c r="AD43" s="5"/>
      <c r="AE43" s="5"/>
      <c r="AF43" s="5"/>
      <c r="AG43" s="5"/>
      <c r="AH43" s="5"/>
      <c r="AI43" s="5"/>
      <c r="AJ43" s="14"/>
      <c r="AK43" s="5"/>
      <c r="AL43" s="14"/>
      <c r="AM43" s="4"/>
      <c r="AN43" s="5"/>
      <c r="AO43" s="5"/>
    </row>
    <row r="44" spans="1:41" s="13" customFormat="1" ht="16.149999999999999" customHeight="1" x14ac:dyDescent="0.5">
      <c r="A44" s="78"/>
      <c r="B44" s="83" t="s">
        <v>29</v>
      </c>
      <c r="C44" s="79"/>
      <c r="E44" s="79">
        <f>I44+O44</f>
        <v>36</v>
      </c>
      <c r="F44" s="80" t="s">
        <v>6</v>
      </c>
      <c r="G44" s="132" t="s">
        <v>11</v>
      </c>
      <c r="H44" s="132"/>
      <c r="I44" s="134">
        <f>COUNTIF($C$7:$C$42,"ช")</f>
        <v>19</v>
      </c>
      <c r="J44" s="133"/>
      <c r="K44" s="81" t="s">
        <v>8</v>
      </c>
      <c r="L44" s="132"/>
      <c r="M44" s="200" t="s">
        <v>7</v>
      </c>
      <c r="N44" s="200"/>
      <c r="O44" s="134">
        <f>COUNTIF($C$7:$C$42,"ญ")</f>
        <v>17</v>
      </c>
      <c r="P44" s="133"/>
      <c r="Q44" s="81" t="s">
        <v>8</v>
      </c>
      <c r="X44" s="78"/>
      <c r="Y44" s="82"/>
    </row>
    <row r="45" spans="1:41" s="184" customFormat="1" ht="17.100000000000001" hidden="1" customHeight="1" x14ac:dyDescent="0.5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2"/>
      <c r="M45" s="182"/>
      <c r="N45" s="182"/>
      <c r="O45" s="182"/>
      <c r="P45" s="182"/>
      <c r="Q45" s="182"/>
      <c r="R45" s="182"/>
      <c r="S45" s="183"/>
      <c r="T45" s="183"/>
      <c r="U45" s="183"/>
      <c r="V45" s="183"/>
      <c r="W45" s="183"/>
      <c r="X45" s="183"/>
      <c r="Y45" s="182"/>
    </row>
    <row r="46" spans="1:41" s="192" customFormat="1" ht="15" hidden="1" customHeight="1" x14ac:dyDescent="0.5">
      <c r="A46" s="182"/>
      <c r="B46" s="190"/>
      <c r="C46" s="182"/>
      <c r="D46" s="191" t="s">
        <v>23</v>
      </c>
      <c r="E46" s="191">
        <f>COUNTIF($F$7:$F$42,"แดง")</f>
        <v>7</v>
      </c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</row>
    <row r="47" spans="1:41" s="192" customFormat="1" ht="15" hidden="1" customHeight="1" x14ac:dyDescent="0.5">
      <c r="A47" s="182"/>
      <c r="B47" s="190"/>
      <c r="C47" s="182"/>
      <c r="D47" s="194" t="s">
        <v>24</v>
      </c>
      <c r="E47" s="191">
        <f>COUNTIF($F$7:$F$42,"เหลือง")</f>
        <v>8</v>
      </c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</row>
    <row r="48" spans="1:41" s="192" customFormat="1" ht="15" hidden="1" customHeight="1" x14ac:dyDescent="0.5">
      <c r="A48" s="182"/>
      <c r="B48" s="190"/>
      <c r="C48" s="182"/>
      <c r="D48" s="194" t="s">
        <v>25</v>
      </c>
      <c r="E48" s="191">
        <f>COUNTIF($F$7:$F$42,"น้ำเงิน")</f>
        <v>7</v>
      </c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</row>
    <row r="49" spans="1:46" s="192" customFormat="1" ht="15" hidden="1" customHeight="1" x14ac:dyDescent="0.5">
      <c r="A49" s="182"/>
      <c r="B49" s="190"/>
      <c r="C49" s="182"/>
      <c r="D49" s="194" t="s">
        <v>26</v>
      </c>
      <c r="E49" s="191">
        <f>COUNTIF($F$7:$F$42,"ม่วง")</f>
        <v>7</v>
      </c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</row>
    <row r="50" spans="1:46" s="192" customFormat="1" ht="15" hidden="1" customHeight="1" x14ac:dyDescent="0.5">
      <c r="A50" s="182"/>
      <c r="B50" s="190"/>
      <c r="C50" s="182"/>
      <c r="D50" s="194" t="s">
        <v>27</v>
      </c>
      <c r="E50" s="191">
        <f>COUNTIF($F$7:$F$42,"ฟ้า")</f>
        <v>7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</row>
    <row r="51" spans="1:46" s="192" customFormat="1" ht="15" hidden="1" customHeight="1" x14ac:dyDescent="0.5">
      <c r="A51" s="182"/>
      <c r="B51" s="190"/>
      <c r="C51" s="182"/>
      <c r="D51" s="194" t="s">
        <v>5</v>
      </c>
      <c r="E51" s="191">
        <f>SUM(E46:E50)</f>
        <v>36</v>
      </c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</row>
    <row r="52" spans="1:46" s="192" customFormat="1" ht="15" customHeight="1" x14ac:dyDescent="0.5">
      <c r="B52" s="195"/>
      <c r="C52" s="196"/>
      <c r="D52" s="197"/>
      <c r="E52" s="197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</row>
    <row r="53" spans="1:46" s="192" customFormat="1" ht="15" customHeight="1" x14ac:dyDescent="0.5">
      <c r="B53" s="195"/>
      <c r="C53" s="196"/>
      <c r="D53" s="197"/>
      <c r="E53" s="197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</row>
    <row r="54" spans="1:46" s="192" customFormat="1" ht="15" customHeight="1" x14ac:dyDescent="0.5">
      <c r="B54" s="195"/>
      <c r="C54" s="198"/>
      <c r="D54" s="199"/>
      <c r="E54" s="199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56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1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7" t="str">
        <f>'ยอด ม.3'!B10</f>
        <v>นางสาวสิริญญา  ศรัทธาสุข</v>
      </c>
    </row>
    <row r="2" spans="1:41" s="16" customFormat="1" ht="18" customHeight="1" x14ac:dyDescent="0.5">
      <c r="B2" s="97" t="s">
        <v>46</v>
      </c>
      <c r="C2" s="94"/>
      <c r="D2" s="95"/>
      <c r="E2" s="96" t="s">
        <v>54</v>
      </c>
      <c r="M2" s="16" t="s">
        <v>47</v>
      </c>
      <c r="R2" s="17" t="str">
        <f>'ยอด ม.3'!B11</f>
        <v>นางสาวรมิตา  บุญสิน</v>
      </c>
    </row>
    <row r="3" spans="1:41" s="18" customFormat="1" ht="17.25" customHeight="1" x14ac:dyDescent="0.5">
      <c r="A3" s="20" t="s">
        <v>32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1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ม.3'!F10</f>
        <v>333</v>
      </c>
      <c r="X4" s="262"/>
    </row>
    <row r="5" spans="1:41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1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1" s="2" customFormat="1" ht="15.75" customHeight="1" x14ac:dyDescent="0.5">
      <c r="A7" s="21">
        <v>1</v>
      </c>
      <c r="B7" s="22">
        <v>42824</v>
      </c>
      <c r="C7" s="23" t="s">
        <v>88</v>
      </c>
      <c r="D7" s="24" t="s">
        <v>291</v>
      </c>
      <c r="E7" s="25" t="s">
        <v>292</v>
      </c>
      <c r="F7" s="26" t="s">
        <v>15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</row>
    <row r="8" spans="1:41" s="2" customFormat="1" ht="16.149999999999999" customHeight="1" x14ac:dyDescent="0.5">
      <c r="A8" s="31">
        <v>2</v>
      </c>
      <c r="B8" s="32">
        <v>42825</v>
      </c>
      <c r="C8" s="33" t="s">
        <v>88</v>
      </c>
      <c r="D8" s="34" t="s">
        <v>293</v>
      </c>
      <c r="E8" s="35" t="s">
        <v>294</v>
      </c>
      <c r="F8" s="31" t="s">
        <v>16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</row>
    <row r="9" spans="1:41" s="2" customFormat="1" ht="16.149999999999999" customHeight="1" x14ac:dyDescent="0.5">
      <c r="A9" s="31">
        <v>3</v>
      </c>
      <c r="B9" s="32">
        <v>42826</v>
      </c>
      <c r="C9" s="33" t="s">
        <v>88</v>
      </c>
      <c r="D9" s="34" t="s">
        <v>295</v>
      </c>
      <c r="E9" s="35" t="s">
        <v>296</v>
      </c>
      <c r="F9" s="31" t="s">
        <v>17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2" customFormat="1" ht="16.149999999999999" customHeight="1" x14ac:dyDescent="0.5">
      <c r="A10" s="31">
        <v>4</v>
      </c>
      <c r="B10" s="32">
        <v>42827</v>
      </c>
      <c r="C10" s="33" t="s">
        <v>88</v>
      </c>
      <c r="D10" s="34" t="s">
        <v>297</v>
      </c>
      <c r="E10" s="35" t="s">
        <v>298</v>
      </c>
      <c r="F10" s="31" t="s">
        <v>13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15"/>
      <c r="AB10" s="5"/>
      <c r="AC10" s="5"/>
      <c r="AD10" s="5"/>
      <c r="AE10" s="5"/>
      <c r="AF10" s="5"/>
      <c r="AG10" s="5"/>
      <c r="AH10" s="5"/>
      <c r="AI10" s="5"/>
      <c r="AJ10" s="14"/>
      <c r="AK10" s="5"/>
      <c r="AL10" s="14"/>
      <c r="AM10" s="4"/>
      <c r="AN10" s="5"/>
      <c r="AO10" s="5"/>
    </row>
    <row r="11" spans="1:41" s="2" customFormat="1" ht="16.149999999999999" customHeight="1" x14ac:dyDescent="0.5">
      <c r="A11" s="41">
        <v>5</v>
      </c>
      <c r="B11" s="42">
        <v>42828</v>
      </c>
      <c r="C11" s="43" t="s">
        <v>88</v>
      </c>
      <c r="D11" s="44" t="s">
        <v>299</v>
      </c>
      <c r="E11" s="45" t="s">
        <v>300</v>
      </c>
      <c r="F11" s="41" t="s">
        <v>14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1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14"/>
      <c r="AM11" s="4"/>
      <c r="AN11" s="5"/>
      <c r="AO11" s="5"/>
    </row>
    <row r="12" spans="1:41" s="2" customFormat="1" ht="16.149999999999999" customHeight="1" x14ac:dyDescent="0.5">
      <c r="A12" s="21">
        <v>6</v>
      </c>
      <c r="B12" s="22">
        <v>42829</v>
      </c>
      <c r="C12" s="23" t="s">
        <v>88</v>
      </c>
      <c r="D12" s="24" t="s">
        <v>301</v>
      </c>
      <c r="E12" s="25" t="s">
        <v>302</v>
      </c>
      <c r="F12" s="26" t="s">
        <v>15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15"/>
      <c r="AB12" s="5"/>
      <c r="AC12" s="5"/>
      <c r="AD12" s="5"/>
      <c r="AE12" s="5"/>
      <c r="AF12" s="5"/>
      <c r="AG12" s="5"/>
      <c r="AH12" s="5"/>
      <c r="AI12" s="5"/>
      <c r="AJ12" s="14"/>
      <c r="AK12" s="5"/>
      <c r="AL12" s="14"/>
      <c r="AM12" s="4"/>
      <c r="AN12" s="5"/>
      <c r="AO12" s="5"/>
    </row>
    <row r="13" spans="1:41" s="2" customFormat="1" ht="16.149999999999999" customHeight="1" x14ac:dyDescent="0.5">
      <c r="A13" s="31">
        <v>7</v>
      </c>
      <c r="B13" s="32">
        <v>42830</v>
      </c>
      <c r="C13" s="33" t="s">
        <v>88</v>
      </c>
      <c r="D13" s="34" t="s">
        <v>303</v>
      </c>
      <c r="E13" s="35" t="s">
        <v>304</v>
      </c>
      <c r="F13" s="31" t="s">
        <v>16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15"/>
      <c r="AB13" s="5"/>
      <c r="AC13" s="5"/>
      <c r="AD13" s="5"/>
      <c r="AE13" s="5"/>
      <c r="AF13" s="5"/>
      <c r="AG13" s="5"/>
      <c r="AH13" s="5"/>
      <c r="AI13" s="5"/>
      <c r="AJ13" s="14"/>
      <c r="AK13" s="5"/>
      <c r="AL13" s="14"/>
      <c r="AM13" s="4"/>
      <c r="AN13" s="5"/>
      <c r="AO13" s="5"/>
    </row>
    <row r="14" spans="1:41" s="2" customFormat="1" ht="16.149999999999999" customHeight="1" x14ac:dyDescent="0.5">
      <c r="A14" s="31">
        <v>8</v>
      </c>
      <c r="B14" s="32">
        <v>42831</v>
      </c>
      <c r="C14" s="33" t="s">
        <v>88</v>
      </c>
      <c r="D14" s="34" t="s">
        <v>305</v>
      </c>
      <c r="E14" s="35" t="s">
        <v>306</v>
      </c>
      <c r="F14" s="31" t="s">
        <v>17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15"/>
      <c r="AB14" s="5"/>
      <c r="AC14" s="5"/>
      <c r="AD14" s="5"/>
      <c r="AE14" s="5"/>
      <c r="AF14" s="5"/>
      <c r="AG14" s="5"/>
      <c r="AH14" s="5"/>
      <c r="AI14" s="5"/>
      <c r="AJ14" s="14"/>
      <c r="AK14" s="5"/>
      <c r="AL14" s="14"/>
      <c r="AM14" s="4"/>
      <c r="AN14" s="5"/>
      <c r="AO14" s="5"/>
    </row>
    <row r="15" spans="1:41" s="2" customFormat="1" ht="16.149999999999999" customHeight="1" x14ac:dyDescent="0.5">
      <c r="A15" s="31">
        <v>9</v>
      </c>
      <c r="B15" s="32">
        <v>42832</v>
      </c>
      <c r="C15" s="33" t="s">
        <v>88</v>
      </c>
      <c r="D15" s="34" t="s">
        <v>307</v>
      </c>
      <c r="E15" s="35" t="s">
        <v>308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15"/>
      <c r="AB15" s="5"/>
      <c r="AC15" s="5"/>
      <c r="AD15" s="5"/>
      <c r="AE15" s="5"/>
      <c r="AF15" s="5"/>
      <c r="AG15" s="5"/>
      <c r="AH15" s="5"/>
      <c r="AI15" s="5"/>
      <c r="AJ15" s="14"/>
      <c r="AK15" s="5"/>
      <c r="AL15" s="14"/>
      <c r="AM15" s="4"/>
      <c r="AN15" s="5"/>
      <c r="AO15" s="5"/>
    </row>
    <row r="16" spans="1:41" s="2" customFormat="1" ht="16.149999999999999" customHeight="1" x14ac:dyDescent="0.5">
      <c r="A16" s="41">
        <v>10</v>
      </c>
      <c r="B16" s="42">
        <v>42833</v>
      </c>
      <c r="C16" s="43" t="s">
        <v>88</v>
      </c>
      <c r="D16" s="44" t="s">
        <v>309</v>
      </c>
      <c r="E16" s="45" t="s">
        <v>310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15"/>
      <c r="AB16" s="5"/>
      <c r="AC16" s="5"/>
      <c r="AD16" s="5"/>
      <c r="AE16" s="5"/>
      <c r="AF16" s="5"/>
      <c r="AG16" s="5"/>
      <c r="AH16" s="5"/>
      <c r="AI16" s="5"/>
      <c r="AJ16" s="14"/>
      <c r="AK16" s="5"/>
      <c r="AL16" s="14"/>
      <c r="AM16" s="4"/>
      <c r="AN16" s="5"/>
      <c r="AO16" s="5"/>
    </row>
    <row r="17" spans="1:41" s="2" customFormat="1" ht="16.149999999999999" customHeight="1" x14ac:dyDescent="0.5">
      <c r="A17" s="21">
        <v>11</v>
      </c>
      <c r="B17" s="22">
        <v>42834</v>
      </c>
      <c r="C17" s="23" t="s">
        <v>88</v>
      </c>
      <c r="D17" s="24" t="s">
        <v>311</v>
      </c>
      <c r="E17" s="25" t="s">
        <v>312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15"/>
      <c r="AB17" s="5"/>
      <c r="AC17" s="5"/>
      <c r="AD17" s="5"/>
      <c r="AE17" s="5"/>
      <c r="AF17" s="5"/>
      <c r="AG17" s="5"/>
      <c r="AH17" s="5"/>
      <c r="AI17" s="5"/>
      <c r="AJ17" s="14"/>
      <c r="AK17" s="5"/>
      <c r="AL17" s="14"/>
      <c r="AM17" s="4"/>
      <c r="AN17" s="5"/>
      <c r="AO17" s="5"/>
    </row>
    <row r="18" spans="1:41" s="2" customFormat="1" ht="16.149999999999999" customHeight="1" x14ac:dyDescent="0.5">
      <c r="A18" s="31">
        <v>12</v>
      </c>
      <c r="B18" s="32">
        <v>42835</v>
      </c>
      <c r="C18" s="52" t="s">
        <v>88</v>
      </c>
      <c r="D18" s="34" t="s">
        <v>313</v>
      </c>
      <c r="E18" s="35" t="s">
        <v>314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15"/>
      <c r="AB18" s="5"/>
      <c r="AC18" s="5"/>
      <c r="AD18" s="5"/>
      <c r="AE18" s="5"/>
      <c r="AF18" s="5"/>
      <c r="AG18" s="5"/>
      <c r="AH18" s="5"/>
      <c r="AI18" s="5"/>
      <c r="AJ18" s="14"/>
      <c r="AK18" s="5"/>
      <c r="AL18" s="14"/>
      <c r="AM18" s="4"/>
      <c r="AN18" s="5"/>
      <c r="AO18" s="5"/>
    </row>
    <row r="19" spans="1:41" s="2" customFormat="1" ht="16.149999999999999" customHeight="1" x14ac:dyDescent="0.5">
      <c r="A19" s="31">
        <v>13</v>
      </c>
      <c r="B19" s="32">
        <v>42836</v>
      </c>
      <c r="C19" s="33" t="s">
        <v>88</v>
      </c>
      <c r="D19" s="53" t="s">
        <v>315</v>
      </c>
      <c r="E19" s="54" t="s">
        <v>316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15"/>
      <c r="AB19" s="5"/>
      <c r="AC19" s="5"/>
      <c r="AD19" s="5"/>
      <c r="AE19" s="5"/>
      <c r="AF19" s="5"/>
      <c r="AG19" s="5"/>
      <c r="AH19" s="5"/>
      <c r="AI19" s="5"/>
      <c r="AJ19" s="14"/>
      <c r="AK19" s="5"/>
      <c r="AL19" s="14"/>
      <c r="AM19" s="4"/>
      <c r="AN19" s="5"/>
      <c r="AO19" s="5"/>
    </row>
    <row r="20" spans="1:41" s="2" customFormat="1" ht="16.149999999999999" customHeight="1" x14ac:dyDescent="0.5">
      <c r="A20" s="31">
        <v>14</v>
      </c>
      <c r="B20" s="32">
        <v>42837</v>
      </c>
      <c r="C20" s="33" t="s">
        <v>88</v>
      </c>
      <c r="D20" s="34" t="s">
        <v>317</v>
      </c>
      <c r="E20" s="35" t="s">
        <v>318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15"/>
      <c r="AB20" s="5"/>
      <c r="AC20" s="5"/>
      <c r="AD20" s="5"/>
      <c r="AE20" s="5"/>
      <c r="AF20" s="5"/>
      <c r="AG20" s="5"/>
      <c r="AH20" s="5"/>
      <c r="AI20" s="5"/>
      <c r="AJ20" s="14"/>
      <c r="AK20" s="5"/>
      <c r="AL20" s="14"/>
      <c r="AM20" s="4"/>
      <c r="AN20" s="5"/>
      <c r="AO20" s="5"/>
    </row>
    <row r="21" spans="1:41" s="2" customFormat="1" ht="16.149999999999999" customHeight="1" x14ac:dyDescent="0.5">
      <c r="A21" s="41">
        <v>15</v>
      </c>
      <c r="B21" s="42">
        <v>42838</v>
      </c>
      <c r="C21" s="43" t="s">
        <v>88</v>
      </c>
      <c r="D21" s="44" t="s">
        <v>319</v>
      </c>
      <c r="E21" s="45" t="s">
        <v>320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15"/>
      <c r="AB21" s="5"/>
      <c r="AC21" s="5"/>
      <c r="AD21" s="5"/>
      <c r="AE21" s="5"/>
      <c r="AF21" s="5"/>
      <c r="AG21" s="5"/>
      <c r="AH21" s="5"/>
      <c r="AI21" s="5"/>
      <c r="AJ21" s="14"/>
      <c r="AK21" s="5"/>
      <c r="AL21" s="14"/>
      <c r="AM21" s="4"/>
      <c r="AN21" s="5"/>
      <c r="AO21" s="5"/>
    </row>
    <row r="22" spans="1:41" s="2" customFormat="1" ht="16.149999999999999" customHeight="1" x14ac:dyDescent="0.5">
      <c r="A22" s="21">
        <v>16</v>
      </c>
      <c r="B22" s="22">
        <v>42839</v>
      </c>
      <c r="C22" s="23" t="s">
        <v>88</v>
      </c>
      <c r="D22" s="24" t="s">
        <v>321</v>
      </c>
      <c r="E22" s="25" t="s">
        <v>322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15"/>
      <c r="AB22" s="5"/>
      <c r="AC22" s="5"/>
      <c r="AD22" s="5"/>
      <c r="AE22" s="5"/>
      <c r="AF22" s="5"/>
      <c r="AG22" s="5"/>
      <c r="AH22" s="5"/>
      <c r="AI22" s="5"/>
      <c r="AJ22" s="14"/>
      <c r="AK22" s="5"/>
      <c r="AL22" s="14"/>
      <c r="AM22" s="4"/>
      <c r="AN22" s="5"/>
      <c r="AO22" s="5"/>
    </row>
    <row r="23" spans="1:41" s="2" customFormat="1" ht="16.149999999999999" customHeight="1" x14ac:dyDescent="0.5">
      <c r="A23" s="31">
        <v>17</v>
      </c>
      <c r="B23" s="32">
        <v>42840</v>
      </c>
      <c r="C23" s="33" t="s">
        <v>88</v>
      </c>
      <c r="D23" s="34" t="s">
        <v>323</v>
      </c>
      <c r="E23" s="35" t="s">
        <v>324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15"/>
      <c r="AB23" s="5"/>
      <c r="AC23" s="5"/>
      <c r="AD23" s="5"/>
      <c r="AE23" s="5"/>
      <c r="AF23" s="5"/>
      <c r="AG23" s="5"/>
      <c r="AH23" s="5"/>
      <c r="AI23" s="5"/>
      <c r="AJ23" s="14"/>
      <c r="AK23" s="5"/>
      <c r="AL23" s="14"/>
      <c r="AM23" s="4"/>
      <c r="AN23" s="5"/>
      <c r="AO23" s="5"/>
    </row>
    <row r="24" spans="1:41" s="2" customFormat="1" ht="16.149999999999999" customHeight="1" x14ac:dyDescent="0.5">
      <c r="A24" s="31">
        <v>18</v>
      </c>
      <c r="B24" s="32">
        <v>42841</v>
      </c>
      <c r="C24" s="33" t="s">
        <v>88</v>
      </c>
      <c r="D24" s="34" t="s">
        <v>325</v>
      </c>
      <c r="E24" s="35" t="s">
        <v>326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15"/>
      <c r="AB24" s="5"/>
      <c r="AC24" s="5"/>
      <c r="AD24" s="5"/>
      <c r="AE24" s="5"/>
      <c r="AF24" s="5"/>
      <c r="AG24" s="5"/>
      <c r="AH24" s="5"/>
      <c r="AI24" s="5"/>
      <c r="AJ24" s="14"/>
      <c r="AK24" s="5"/>
      <c r="AL24" s="14"/>
      <c r="AM24" s="4"/>
      <c r="AN24" s="5"/>
      <c r="AO24" s="5"/>
    </row>
    <row r="25" spans="1:41" s="2" customFormat="1" ht="16.149999999999999" customHeight="1" x14ac:dyDescent="0.5">
      <c r="A25" s="31">
        <v>19</v>
      </c>
      <c r="B25" s="32">
        <v>42842</v>
      </c>
      <c r="C25" s="33" t="s">
        <v>125</v>
      </c>
      <c r="D25" s="34" t="s">
        <v>327</v>
      </c>
      <c r="E25" s="35" t="s">
        <v>328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5"/>
      <c r="AB25" s="5"/>
      <c r="AC25" s="5"/>
      <c r="AD25" s="5"/>
      <c r="AE25" s="5"/>
      <c r="AF25" s="5"/>
      <c r="AG25" s="5"/>
      <c r="AH25" s="5"/>
      <c r="AI25" s="5"/>
      <c r="AJ25" s="14"/>
      <c r="AK25" s="5"/>
      <c r="AL25" s="14"/>
      <c r="AM25" s="4"/>
      <c r="AN25" s="5"/>
      <c r="AO25" s="5"/>
    </row>
    <row r="26" spans="1:41" s="2" customFormat="1" ht="16.350000000000001" customHeight="1" x14ac:dyDescent="0.5">
      <c r="A26" s="41">
        <v>20</v>
      </c>
      <c r="B26" s="42">
        <v>42843</v>
      </c>
      <c r="C26" s="43" t="s">
        <v>125</v>
      </c>
      <c r="D26" s="44" t="s">
        <v>329</v>
      </c>
      <c r="E26" s="45" t="s">
        <v>330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15"/>
      <c r="AB26" s="5"/>
      <c r="AC26" s="5"/>
      <c r="AD26" s="5"/>
      <c r="AE26" s="5"/>
      <c r="AF26" s="5"/>
      <c r="AG26" s="5"/>
      <c r="AH26" s="5"/>
      <c r="AI26" s="5"/>
      <c r="AJ26" s="14"/>
      <c r="AK26" s="5"/>
      <c r="AL26" s="14"/>
      <c r="AM26" s="4"/>
      <c r="AN26" s="5"/>
      <c r="AO26" s="5"/>
    </row>
    <row r="27" spans="1:41" s="2" customFormat="1" ht="15.95" customHeight="1" x14ac:dyDescent="0.5">
      <c r="A27" s="21">
        <v>21</v>
      </c>
      <c r="B27" s="22">
        <v>42844</v>
      </c>
      <c r="C27" s="55" t="s">
        <v>125</v>
      </c>
      <c r="D27" s="56" t="s">
        <v>331</v>
      </c>
      <c r="E27" s="57" t="s">
        <v>332</v>
      </c>
      <c r="F27" s="26" t="s">
        <v>13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15"/>
      <c r="AB27" s="5"/>
      <c r="AC27" s="5"/>
      <c r="AD27" s="5"/>
      <c r="AE27" s="5"/>
      <c r="AF27" s="5"/>
      <c r="AG27" s="5"/>
      <c r="AH27" s="5"/>
      <c r="AI27" s="5"/>
      <c r="AJ27" s="14"/>
      <c r="AK27" s="5"/>
      <c r="AL27" s="14"/>
      <c r="AM27" s="4"/>
      <c r="AN27" s="5"/>
      <c r="AO27" s="5"/>
    </row>
    <row r="28" spans="1:41" s="2" customFormat="1" ht="16.149999999999999" customHeight="1" x14ac:dyDescent="0.5">
      <c r="A28" s="31">
        <v>22</v>
      </c>
      <c r="B28" s="32">
        <v>42845</v>
      </c>
      <c r="C28" s="61" t="s">
        <v>125</v>
      </c>
      <c r="D28" s="34" t="s">
        <v>333</v>
      </c>
      <c r="E28" s="35" t="s">
        <v>334</v>
      </c>
      <c r="F28" s="31" t="s">
        <v>16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149999999999999" customHeight="1" x14ac:dyDescent="0.5">
      <c r="A29" s="31">
        <v>23</v>
      </c>
      <c r="B29" s="32">
        <v>42846</v>
      </c>
      <c r="C29" s="33" t="s">
        <v>125</v>
      </c>
      <c r="D29" s="62" t="s">
        <v>335</v>
      </c>
      <c r="E29" s="63" t="s">
        <v>336</v>
      </c>
      <c r="F29" s="31" t="s">
        <v>17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149999999999999" customHeight="1" x14ac:dyDescent="0.5">
      <c r="A30" s="31">
        <v>24</v>
      </c>
      <c r="B30" s="32">
        <v>42847</v>
      </c>
      <c r="C30" s="33" t="s">
        <v>125</v>
      </c>
      <c r="D30" s="34" t="s">
        <v>337</v>
      </c>
      <c r="E30" s="35" t="s">
        <v>338</v>
      </c>
      <c r="F30" s="31" t="s">
        <v>13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15"/>
      <c r="AB30" s="5"/>
      <c r="AC30" s="5"/>
      <c r="AD30" s="5"/>
      <c r="AE30" s="5"/>
      <c r="AF30" s="5"/>
      <c r="AG30" s="5"/>
      <c r="AH30" s="5"/>
      <c r="AI30" s="5"/>
      <c r="AJ30" s="14"/>
      <c r="AK30" s="5"/>
      <c r="AL30" s="14"/>
      <c r="AM30" s="4"/>
      <c r="AN30" s="5"/>
      <c r="AO30" s="5"/>
    </row>
    <row r="31" spans="1:41" s="2" customFormat="1" ht="16.149999999999999" customHeight="1" x14ac:dyDescent="0.5">
      <c r="A31" s="41">
        <v>25</v>
      </c>
      <c r="B31" s="42">
        <v>42848</v>
      </c>
      <c r="C31" s="64" t="s">
        <v>125</v>
      </c>
      <c r="D31" s="65" t="s">
        <v>339</v>
      </c>
      <c r="E31" s="66" t="s">
        <v>340</v>
      </c>
      <c r="F31" s="41" t="s">
        <v>14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5"/>
      <c r="AB31" s="5"/>
      <c r="AC31" s="5"/>
      <c r="AD31" s="5"/>
      <c r="AE31" s="5"/>
      <c r="AF31" s="5"/>
      <c r="AG31" s="5"/>
      <c r="AH31" s="5"/>
      <c r="AI31" s="5"/>
      <c r="AJ31" s="14"/>
      <c r="AK31" s="5"/>
      <c r="AL31" s="14"/>
      <c r="AM31" s="4"/>
      <c r="AN31" s="5"/>
      <c r="AO31" s="5"/>
    </row>
    <row r="32" spans="1:41" s="2" customFormat="1" ht="16.149999999999999" customHeight="1" x14ac:dyDescent="0.5">
      <c r="A32" s="21">
        <v>26</v>
      </c>
      <c r="B32" s="22">
        <v>42849</v>
      </c>
      <c r="C32" s="23" t="s">
        <v>125</v>
      </c>
      <c r="D32" s="24" t="s">
        <v>132</v>
      </c>
      <c r="E32" s="25" t="s">
        <v>341</v>
      </c>
      <c r="F32" s="26" t="s">
        <v>15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15"/>
      <c r="AB32" s="5"/>
      <c r="AC32" s="5"/>
      <c r="AD32" s="5"/>
      <c r="AE32" s="5"/>
      <c r="AF32" s="5"/>
      <c r="AG32" s="5"/>
      <c r="AH32" s="5"/>
      <c r="AI32" s="5"/>
      <c r="AJ32" s="14"/>
      <c r="AK32" s="5"/>
      <c r="AL32" s="14"/>
      <c r="AM32" s="4"/>
      <c r="AN32" s="5"/>
      <c r="AO32" s="5"/>
    </row>
    <row r="33" spans="1:41" s="2" customFormat="1" ht="16.149999999999999" customHeight="1" x14ac:dyDescent="0.5">
      <c r="A33" s="31">
        <v>27</v>
      </c>
      <c r="B33" s="32">
        <v>42850</v>
      </c>
      <c r="C33" s="33" t="s">
        <v>125</v>
      </c>
      <c r="D33" s="34" t="s">
        <v>342</v>
      </c>
      <c r="E33" s="35" t="s">
        <v>343</v>
      </c>
      <c r="F33" s="31" t="s">
        <v>16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15"/>
      <c r="AB33" s="5"/>
      <c r="AC33" s="5"/>
      <c r="AD33" s="5"/>
      <c r="AE33" s="5"/>
      <c r="AF33" s="5"/>
      <c r="AG33" s="5"/>
      <c r="AH33" s="5"/>
      <c r="AI33" s="5"/>
      <c r="AJ33" s="14"/>
      <c r="AK33" s="5"/>
      <c r="AL33" s="14"/>
      <c r="AM33" s="4"/>
      <c r="AN33" s="5"/>
      <c r="AO33" s="5"/>
    </row>
    <row r="34" spans="1:41" s="2" customFormat="1" ht="16.149999999999999" customHeight="1" x14ac:dyDescent="0.5">
      <c r="A34" s="31">
        <v>28</v>
      </c>
      <c r="B34" s="32">
        <v>42851</v>
      </c>
      <c r="C34" s="33" t="s">
        <v>125</v>
      </c>
      <c r="D34" s="34" t="s">
        <v>344</v>
      </c>
      <c r="E34" s="35" t="s">
        <v>345</v>
      </c>
      <c r="F34" s="31" t="s">
        <v>17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5"/>
      <c r="AB34" s="5"/>
      <c r="AC34" s="5"/>
      <c r="AD34" s="5"/>
      <c r="AE34" s="5"/>
      <c r="AF34" s="5"/>
      <c r="AG34" s="5"/>
      <c r="AH34" s="5"/>
      <c r="AI34" s="5"/>
      <c r="AJ34" s="14"/>
      <c r="AK34" s="5"/>
      <c r="AL34" s="14"/>
      <c r="AM34" s="4"/>
      <c r="AN34" s="5"/>
      <c r="AO34" s="5"/>
    </row>
    <row r="35" spans="1:41" s="2" customFormat="1" ht="16.149999999999999" customHeight="1" x14ac:dyDescent="0.5">
      <c r="A35" s="31">
        <v>29</v>
      </c>
      <c r="B35" s="32">
        <v>42852</v>
      </c>
      <c r="C35" s="33" t="s">
        <v>125</v>
      </c>
      <c r="D35" s="34" t="s">
        <v>346</v>
      </c>
      <c r="E35" s="35" t="s">
        <v>347</v>
      </c>
      <c r="F35" s="31" t="s">
        <v>13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5"/>
      <c r="AB35" s="5"/>
      <c r="AC35" s="5"/>
      <c r="AD35" s="5"/>
      <c r="AE35" s="5"/>
      <c r="AF35" s="5"/>
      <c r="AG35" s="5"/>
      <c r="AH35" s="5"/>
      <c r="AI35" s="5"/>
      <c r="AJ35" s="14"/>
      <c r="AK35" s="5"/>
      <c r="AL35" s="14"/>
      <c r="AM35" s="4"/>
      <c r="AN35" s="5"/>
      <c r="AO35" s="5"/>
    </row>
    <row r="36" spans="1:41" s="2" customFormat="1" ht="16.350000000000001" customHeight="1" x14ac:dyDescent="0.5">
      <c r="A36" s="41">
        <v>30</v>
      </c>
      <c r="B36" s="42">
        <v>42853</v>
      </c>
      <c r="C36" s="43" t="s">
        <v>125</v>
      </c>
      <c r="D36" s="44" t="s">
        <v>348</v>
      </c>
      <c r="E36" s="45" t="s">
        <v>349</v>
      </c>
      <c r="F36" s="41" t="s">
        <v>14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15"/>
      <c r="AB36" s="5"/>
      <c r="AC36" s="5"/>
      <c r="AD36" s="5"/>
      <c r="AE36" s="5"/>
      <c r="AF36" s="5"/>
      <c r="AG36" s="5"/>
      <c r="AH36" s="5"/>
      <c r="AI36" s="5"/>
      <c r="AJ36" s="14"/>
      <c r="AK36" s="5"/>
      <c r="AL36" s="14"/>
      <c r="AM36" s="4"/>
      <c r="AN36" s="5"/>
      <c r="AO36" s="5"/>
    </row>
    <row r="37" spans="1:41" s="2" customFormat="1" ht="15.95" customHeight="1" x14ac:dyDescent="0.5">
      <c r="A37" s="21">
        <v>31</v>
      </c>
      <c r="B37" s="22">
        <v>42854</v>
      </c>
      <c r="C37" s="55" t="s">
        <v>125</v>
      </c>
      <c r="D37" s="71" t="s">
        <v>350</v>
      </c>
      <c r="E37" s="72" t="s">
        <v>351</v>
      </c>
      <c r="F37" s="73" t="s">
        <v>15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2" customFormat="1" ht="16.149999999999999" customHeight="1" x14ac:dyDescent="0.5">
      <c r="A38" s="31">
        <v>32</v>
      </c>
      <c r="B38" s="32">
        <v>42855</v>
      </c>
      <c r="C38" s="33" t="s">
        <v>125</v>
      </c>
      <c r="D38" s="34" t="s">
        <v>352</v>
      </c>
      <c r="E38" s="35" t="s">
        <v>353</v>
      </c>
      <c r="F38" s="31" t="s">
        <v>16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2" customFormat="1" ht="16.149999999999999" customHeight="1" x14ac:dyDescent="0.5">
      <c r="A39" s="31">
        <v>33</v>
      </c>
      <c r="B39" s="32">
        <v>42856</v>
      </c>
      <c r="C39" s="33" t="s">
        <v>125</v>
      </c>
      <c r="D39" s="34" t="s">
        <v>354</v>
      </c>
      <c r="E39" s="35" t="s">
        <v>355</v>
      </c>
      <c r="F39" s="31" t="s">
        <v>17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15"/>
      <c r="AB39" s="5"/>
      <c r="AC39" s="5"/>
      <c r="AD39" s="5"/>
      <c r="AE39" s="5"/>
      <c r="AF39" s="5"/>
      <c r="AG39" s="5"/>
      <c r="AH39" s="5"/>
      <c r="AI39" s="5"/>
      <c r="AJ39" s="14"/>
      <c r="AK39" s="5"/>
      <c r="AL39" s="14"/>
      <c r="AM39" s="4"/>
      <c r="AN39" s="5"/>
      <c r="AO39" s="5"/>
    </row>
    <row r="40" spans="1:41" s="2" customFormat="1" ht="16.149999999999999" customHeight="1" x14ac:dyDescent="0.5">
      <c r="A40" s="31">
        <v>34</v>
      </c>
      <c r="B40" s="32">
        <v>42857</v>
      </c>
      <c r="C40" s="33" t="s">
        <v>125</v>
      </c>
      <c r="D40" s="34" t="s">
        <v>356</v>
      </c>
      <c r="E40" s="35" t="s">
        <v>357</v>
      </c>
      <c r="F40" s="31" t="s">
        <v>13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15"/>
      <c r="AB40" s="5"/>
      <c r="AC40" s="5"/>
      <c r="AD40" s="5"/>
      <c r="AE40" s="5"/>
      <c r="AF40" s="5"/>
      <c r="AG40" s="5"/>
      <c r="AH40" s="5"/>
      <c r="AI40" s="5"/>
      <c r="AJ40" s="14"/>
      <c r="AK40" s="5"/>
      <c r="AL40" s="14"/>
      <c r="AM40" s="4"/>
      <c r="AN40" s="5"/>
      <c r="AO40" s="5"/>
    </row>
    <row r="41" spans="1:41" s="2" customFormat="1" ht="16.5" customHeight="1" x14ac:dyDescent="0.5">
      <c r="A41" s="41">
        <v>35</v>
      </c>
      <c r="B41" s="42">
        <v>42858</v>
      </c>
      <c r="C41" s="241" t="s">
        <v>125</v>
      </c>
      <c r="D41" s="44" t="s">
        <v>358</v>
      </c>
      <c r="E41" s="45" t="s">
        <v>359</v>
      </c>
      <c r="F41" s="41" t="s">
        <v>14</v>
      </c>
      <c r="G41" s="86"/>
      <c r="H41" s="47"/>
      <c r="I41" s="47"/>
      <c r="J41" s="47"/>
      <c r="K41" s="47"/>
      <c r="L41" s="47"/>
      <c r="M41" s="47"/>
      <c r="N41" s="47"/>
      <c r="O41" s="47"/>
      <c r="P41" s="48"/>
      <c r="Q41" s="48"/>
      <c r="R41" s="48"/>
      <c r="S41" s="48"/>
      <c r="T41" s="48"/>
      <c r="U41" s="48"/>
      <c r="V41" s="48"/>
      <c r="W41" s="48"/>
      <c r="X41" s="49"/>
      <c r="Y41" s="77"/>
      <c r="AA41" s="15"/>
      <c r="AB41" s="5"/>
      <c r="AC41" s="5"/>
      <c r="AD41" s="5"/>
      <c r="AE41" s="5"/>
      <c r="AF41" s="5"/>
      <c r="AG41" s="5"/>
      <c r="AH41" s="5"/>
      <c r="AI41" s="5"/>
      <c r="AJ41" s="14"/>
      <c r="AK41" s="5"/>
      <c r="AL41" s="14"/>
      <c r="AM41" s="4"/>
      <c r="AN41" s="5"/>
      <c r="AO41" s="5"/>
    </row>
    <row r="42" spans="1:41" s="2" customFormat="1" ht="16.149999999999999" customHeight="1" x14ac:dyDescent="0.5">
      <c r="A42" s="118">
        <v>36</v>
      </c>
      <c r="B42" s="119">
        <v>42859</v>
      </c>
      <c r="C42" s="120" t="s">
        <v>125</v>
      </c>
      <c r="D42" s="121" t="s">
        <v>360</v>
      </c>
      <c r="E42" s="122" t="s">
        <v>361</v>
      </c>
      <c r="F42" s="118" t="s">
        <v>15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5"/>
      <c r="Q42" s="125"/>
      <c r="R42" s="125"/>
      <c r="S42" s="125"/>
      <c r="T42" s="125"/>
      <c r="U42" s="125"/>
      <c r="V42" s="125"/>
      <c r="W42" s="125"/>
      <c r="X42" s="126"/>
      <c r="Y42" s="127"/>
      <c r="AA42" s="15"/>
      <c r="AB42" s="5"/>
      <c r="AC42" s="5"/>
      <c r="AD42" s="5"/>
      <c r="AE42" s="5"/>
      <c r="AF42" s="5"/>
      <c r="AG42" s="5"/>
      <c r="AH42" s="5"/>
      <c r="AI42" s="5"/>
      <c r="AJ42" s="14"/>
      <c r="AK42" s="5"/>
      <c r="AL42" s="14"/>
      <c r="AM42" s="4"/>
      <c r="AN42" s="5"/>
      <c r="AO42" s="5"/>
    </row>
    <row r="43" spans="1:41" s="2" customFormat="1" ht="6" customHeight="1" x14ac:dyDescent="0.5">
      <c r="A43" s="137"/>
      <c r="B43" s="138"/>
      <c r="C43" s="139"/>
      <c r="D43" s="140"/>
      <c r="E43" s="141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6"/>
      <c r="Q43" s="136"/>
      <c r="R43" s="136"/>
      <c r="S43" s="136"/>
      <c r="T43" s="136"/>
      <c r="U43" s="136"/>
      <c r="V43" s="136"/>
      <c r="W43" s="136"/>
      <c r="X43" s="142"/>
      <c r="Y43" s="143"/>
      <c r="AA43" s="15"/>
      <c r="AB43" s="5"/>
      <c r="AC43" s="5"/>
      <c r="AD43" s="5"/>
      <c r="AE43" s="5"/>
      <c r="AF43" s="5"/>
      <c r="AG43" s="5"/>
      <c r="AH43" s="5"/>
      <c r="AI43" s="5"/>
      <c r="AJ43" s="14"/>
      <c r="AK43" s="5"/>
      <c r="AL43" s="14"/>
      <c r="AM43" s="4"/>
      <c r="AN43" s="5"/>
      <c r="AO43" s="5"/>
    </row>
    <row r="44" spans="1:41" s="13" customFormat="1" ht="16.149999999999999" customHeight="1" x14ac:dyDescent="0.5">
      <c r="A44" s="78"/>
      <c r="B44" s="83" t="s">
        <v>29</v>
      </c>
      <c r="C44" s="79"/>
      <c r="E44" s="79">
        <f>I44+O44</f>
        <v>36</v>
      </c>
      <c r="F44" s="80" t="s">
        <v>6</v>
      </c>
      <c r="G44" s="132" t="s">
        <v>11</v>
      </c>
      <c r="H44" s="132"/>
      <c r="I44" s="134">
        <f>COUNTIF($C$7:$C$42,"ช")</f>
        <v>18</v>
      </c>
      <c r="J44" s="133"/>
      <c r="K44" s="81" t="s">
        <v>8</v>
      </c>
      <c r="L44" s="132"/>
      <c r="M44" s="200" t="s">
        <v>7</v>
      </c>
      <c r="N44" s="200"/>
      <c r="O44" s="134">
        <f>COUNTIF($C$7:$C$42,"ญ")</f>
        <v>18</v>
      </c>
      <c r="P44" s="133"/>
      <c r="Q44" s="81" t="s">
        <v>8</v>
      </c>
      <c r="S44" s="135"/>
      <c r="X44" s="78"/>
      <c r="Y44" s="82"/>
    </row>
    <row r="45" spans="1:41" s="184" customFormat="1" ht="17.100000000000001" hidden="1" customHeight="1" x14ac:dyDescent="0.5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2"/>
      <c r="M45" s="182"/>
      <c r="N45" s="182"/>
      <c r="O45" s="182"/>
      <c r="P45" s="182"/>
      <c r="Q45" s="182"/>
      <c r="R45" s="182"/>
      <c r="S45" s="183"/>
      <c r="T45" s="183"/>
      <c r="U45" s="183"/>
      <c r="V45" s="183"/>
      <c r="W45" s="183"/>
      <c r="X45" s="183"/>
      <c r="Y45" s="182"/>
    </row>
    <row r="46" spans="1:41" s="192" customFormat="1" ht="15" hidden="1" customHeight="1" x14ac:dyDescent="0.5">
      <c r="A46" s="182"/>
      <c r="B46" s="190"/>
      <c r="C46" s="182"/>
      <c r="D46" s="191" t="s">
        <v>23</v>
      </c>
      <c r="E46" s="191">
        <f>COUNTIF($F$7:$F$42,"แดง")</f>
        <v>7</v>
      </c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</row>
    <row r="47" spans="1:41" s="192" customFormat="1" ht="15" hidden="1" customHeight="1" x14ac:dyDescent="0.5">
      <c r="A47" s="182"/>
      <c r="B47" s="190"/>
      <c r="C47" s="182"/>
      <c r="D47" s="194" t="s">
        <v>24</v>
      </c>
      <c r="E47" s="191">
        <f>COUNTIF($F$7:$F$42,"เหลือง")</f>
        <v>7</v>
      </c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</row>
    <row r="48" spans="1:41" s="192" customFormat="1" ht="15" hidden="1" customHeight="1" x14ac:dyDescent="0.5">
      <c r="A48" s="182"/>
      <c r="B48" s="190"/>
      <c r="C48" s="182"/>
      <c r="D48" s="194" t="s">
        <v>25</v>
      </c>
      <c r="E48" s="191">
        <f>COUNTIF($F$7:$F$42,"น้ำเงิน")</f>
        <v>8</v>
      </c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</row>
    <row r="49" spans="1:46" s="192" customFormat="1" ht="15" hidden="1" customHeight="1" x14ac:dyDescent="0.5">
      <c r="A49" s="182"/>
      <c r="B49" s="190"/>
      <c r="C49" s="182"/>
      <c r="D49" s="194" t="s">
        <v>26</v>
      </c>
      <c r="E49" s="191">
        <f>COUNTIF($F$7:$F$42,"ม่วง")</f>
        <v>7</v>
      </c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</row>
    <row r="50" spans="1:46" s="192" customFormat="1" ht="15" hidden="1" customHeight="1" x14ac:dyDescent="0.5">
      <c r="A50" s="182"/>
      <c r="B50" s="190"/>
      <c r="C50" s="182"/>
      <c r="D50" s="194" t="s">
        <v>27</v>
      </c>
      <c r="E50" s="191">
        <f>COUNTIF($F$7:$F$42,"ฟ้า")</f>
        <v>7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</row>
    <row r="51" spans="1:46" s="192" customFormat="1" ht="15" hidden="1" customHeight="1" x14ac:dyDescent="0.5">
      <c r="A51" s="182"/>
      <c r="B51" s="190"/>
      <c r="C51" s="182"/>
      <c r="D51" s="194" t="s">
        <v>5</v>
      </c>
      <c r="E51" s="191">
        <f>SUM(E46:E50)</f>
        <v>36</v>
      </c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</row>
    <row r="52" spans="1:46" s="192" customFormat="1" ht="15" customHeight="1" x14ac:dyDescent="0.5">
      <c r="B52" s="195"/>
      <c r="C52" s="196"/>
      <c r="D52" s="197"/>
      <c r="E52" s="197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</row>
    <row r="53" spans="1:46" s="192" customFormat="1" ht="15" customHeight="1" x14ac:dyDescent="0.5">
      <c r="B53" s="195"/>
      <c r="C53" s="196"/>
      <c r="D53" s="197"/>
      <c r="E53" s="197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</row>
    <row r="54" spans="1:46" s="192" customFormat="1" ht="15" customHeight="1" x14ac:dyDescent="0.5">
      <c r="B54" s="195"/>
      <c r="C54" s="198"/>
      <c r="D54" s="199"/>
      <c r="E54" s="199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</row>
    <row r="55" spans="1:46" s="192" customFormat="1" ht="15" customHeight="1" x14ac:dyDescent="0.5">
      <c r="B55" s="195"/>
      <c r="C55" s="196"/>
      <c r="D55" s="197"/>
      <c r="E55" s="197"/>
    </row>
    <row r="56" spans="1:46" s="192" customFormat="1" ht="15" customHeight="1" x14ac:dyDescent="0.5">
      <c r="B56" s="195"/>
      <c r="C56" s="196"/>
      <c r="D56" s="197"/>
      <c r="E56" s="19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60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1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7" t="str">
        <f>'ยอด ม.3'!B12</f>
        <v>นางสาวสิรดา เมธวลี</v>
      </c>
    </row>
    <row r="2" spans="1:41" s="16" customFormat="1" ht="18" customHeight="1" x14ac:dyDescent="0.5">
      <c r="B2" s="97" t="s">
        <v>46</v>
      </c>
      <c r="C2" s="94"/>
      <c r="D2" s="95"/>
      <c r="E2" s="96" t="s">
        <v>55</v>
      </c>
      <c r="M2" s="16" t="s">
        <v>47</v>
      </c>
      <c r="R2" s="16" t="str">
        <f>'ยอด ม.3'!B13</f>
        <v>นายเกียรติศักดิ์ มีเศษ</v>
      </c>
    </row>
    <row r="3" spans="1:41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1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ม.3'!F12</f>
        <v>332</v>
      </c>
      <c r="X4" s="262"/>
    </row>
    <row r="5" spans="1:41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1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1" s="2" customFormat="1" ht="15.75" customHeight="1" x14ac:dyDescent="0.5">
      <c r="A7" s="21">
        <v>1</v>
      </c>
      <c r="B7" s="22">
        <v>42860</v>
      </c>
      <c r="C7" s="23" t="s">
        <v>88</v>
      </c>
      <c r="D7" s="24" t="s">
        <v>362</v>
      </c>
      <c r="E7" s="25" t="s">
        <v>363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</row>
    <row r="8" spans="1:41" s="2" customFormat="1" ht="16.149999999999999" customHeight="1" x14ac:dyDescent="0.5">
      <c r="A8" s="31">
        <v>2</v>
      </c>
      <c r="B8" s="32">
        <v>42861</v>
      </c>
      <c r="C8" s="33" t="s">
        <v>88</v>
      </c>
      <c r="D8" s="34" t="s">
        <v>364</v>
      </c>
      <c r="E8" s="35" t="s">
        <v>365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</row>
    <row r="9" spans="1:41" s="2" customFormat="1" ht="16.149999999999999" customHeight="1" x14ac:dyDescent="0.5">
      <c r="A9" s="31">
        <v>3</v>
      </c>
      <c r="B9" s="32">
        <v>42862</v>
      </c>
      <c r="C9" s="33" t="s">
        <v>88</v>
      </c>
      <c r="D9" s="34" t="s">
        <v>366</v>
      </c>
      <c r="E9" s="35" t="s">
        <v>367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2" customFormat="1" ht="16.149999999999999" customHeight="1" x14ac:dyDescent="0.5">
      <c r="A10" s="31">
        <v>4</v>
      </c>
      <c r="B10" s="32">
        <v>42863</v>
      </c>
      <c r="C10" s="33" t="s">
        <v>88</v>
      </c>
      <c r="D10" s="34" t="s">
        <v>368</v>
      </c>
      <c r="E10" s="35" t="s">
        <v>369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15"/>
      <c r="AB10" s="5"/>
      <c r="AC10" s="5"/>
      <c r="AD10" s="5"/>
      <c r="AE10" s="5"/>
      <c r="AF10" s="5"/>
      <c r="AG10" s="5"/>
      <c r="AH10" s="5"/>
      <c r="AI10" s="5"/>
      <c r="AJ10" s="14"/>
      <c r="AK10" s="5"/>
      <c r="AL10" s="14"/>
      <c r="AM10" s="4"/>
      <c r="AN10" s="5"/>
      <c r="AO10" s="5"/>
    </row>
    <row r="11" spans="1:41" s="2" customFormat="1" ht="16.149999999999999" customHeight="1" x14ac:dyDescent="0.5">
      <c r="A11" s="41">
        <v>5</v>
      </c>
      <c r="B11" s="42">
        <v>42864</v>
      </c>
      <c r="C11" s="43" t="s">
        <v>88</v>
      </c>
      <c r="D11" s="44" t="s">
        <v>370</v>
      </c>
      <c r="E11" s="45" t="s">
        <v>371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1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14"/>
      <c r="AM11" s="4"/>
      <c r="AN11" s="5"/>
      <c r="AO11" s="5"/>
    </row>
    <row r="12" spans="1:41" s="2" customFormat="1" ht="15.95" customHeight="1" x14ac:dyDescent="0.5">
      <c r="A12" s="21">
        <v>6</v>
      </c>
      <c r="B12" s="22">
        <v>42865</v>
      </c>
      <c r="C12" s="23" t="s">
        <v>88</v>
      </c>
      <c r="D12" s="24" t="s">
        <v>99</v>
      </c>
      <c r="E12" s="25" t="s">
        <v>372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15"/>
      <c r="AB12" s="5"/>
      <c r="AC12" s="5"/>
      <c r="AD12" s="5"/>
      <c r="AE12" s="5"/>
      <c r="AF12" s="5"/>
      <c r="AG12" s="5"/>
      <c r="AH12" s="5"/>
      <c r="AI12" s="5"/>
      <c r="AJ12" s="14"/>
      <c r="AK12" s="5"/>
      <c r="AL12" s="14"/>
      <c r="AM12" s="4"/>
      <c r="AN12" s="5"/>
      <c r="AO12" s="5"/>
    </row>
    <row r="13" spans="1:41" s="2" customFormat="1" ht="16.149999999999999" customHeight="1" x14ac:dyDescent="0.5">
      <c r="A13" s="31">
        <v>7</v>
      </c>
      <c r="B13" s="32">
        <v>42866</v>
      </c>
      <c r="C13" s="33" t="s">
        <v>88</v>
      </c>
      <c r="D13" s="34" t="s">
        <v>373</v>
      </c>
      <c r="E13" s="35" t="s">
        <v>374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15"/>
      <c r="AB13" s="5"/>
      <c r="AC13" s="5"/>
      <c r="AD13" s="5"/>
      <c r="AE13" s="5"/>
      <c r="AF13" s="5"/>
      <c r="AG13" s="5"/>
      <c r="AH13" s="5"/>
      <c r="AI13" s="5"/>
      <c r="AJ13" s="14"/>
      <c r="AK13" s="5"/>
      <c r="AL13" s="14"/>
      <c r="AM13" s="4"/>
      <c r="AN13" s="5"/>
      <c r="AO13" s="5"/>
    </row>
    <row r="14" spans="1:41" s="2" customFormat="1" ht="16.149999999999999" customHeight="1" x14ac:dyDescent="0.5">
      <c r="A14" s="31">
        <v>8</v>
      </c>
      <c r="B14" s="32">
        <v>42867</v>
      </c>
      <c r="C14" s="33" t="s">
        <v>88</v>
      </c>
      <c r="D14" s="34" t="s">
        <v>375</v>
      </c>
      <c r="E14" s="35" t="s">
        <v>376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15"/>
      <c r="AB14" s="5"/>
      <c r="AC14" s="5"/>
      <c r="AD14" s="5"/>
      <c r="AE14" s="5"/>
      <c r="AF14" s="5"/>
      <c r="AG14" s="5"/>
      <c r="AH14" s="5"/>
      <c r="AI14" s="5"/>
      <c r="AJ14" s="14"/>
      <c r="AK14" s="5"/>
      <c r="AL14" s="14"/>
      <c r="AM14" s="4"/>
      <c r="AN14" s="5"/>
      <c r="AO14" s="5"/>
    </row>
    <row r="15" spans="1:41" s="2" customFormat="1" ht="16.149999999999999" customHeight="1" x14ac:dyDescent="0.5">
      <c r="A15" s="31">
        <v>9</v>
      </c>
      <c r="B15" s="32">
        <v>42868</v>
      </c>
      <c r="C15" s="33" t="s">
        <v>88</v>
      </c>
      <c r="D15" s="34" t="s">
        <v>377</v>
      </c>
      <c r="E15" s="35" t="s">
        <v>378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15"/>
      <c r="AB15" s="5"/>
      <c r="AC15" s="5"/>
      <c r="AD15" s="5"/>
      <c r="AE15" s="5"/>
      <c r="AF15" s="5"/>
      <c r="AG15" s="5"/>
      <c r="AH15" s="5"/>
      <c r="AI15" s="5"/>
      <c r="AJ15" s="14"/>
      <c r="AK15" s="5"/>
      <c r="AL15" s="14"/>
      <c r="AM15" s="4"/>
      <c r="AN15" s="5"/>
      <c r="AO15" s="5"/>
    </row>
    <row r="16" spans="1:41" s="2" customFormat="1" ht="16.149999999999999" customHeight="1" x14ac:dyDescent="0.5">
      <c r="A16" s="41">
        <v>10</v>
      </c>
      <c r="B16" s="42">
        <v>42869</v>
      </c>
      <c r="C16" s="43" t="s">
        <v>88</v>
      </c>
      <c r="D16" s="44" t="s">
        <v>379</v>
      </c>
      <c r="E16" s="45" t="s">
        <v>380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15"/>
      <c r="AB16" s="5"/>
      <c r="AC16" s="5"/>
      <c r="AD16" s="5"/>
      <c r="AE16" s="5"/>
      <c r="AF16" s="5"/>
      <c r="AG16" s="5"/>
      <c r="AH16" s="5"/>
      <c r="AI16" s="5"/>
      <c r="AJ16" s="14"/>
      <c r="AK16" s="5"/>
      <c r="AL16" s="14"/>
      <c r="AM16" s="4"/>
      <c r="AN16" s="5"/>
      <c r="AO16" s="5"/>
    </row>
    <row r="17" spans="1:41" s="2" customFormat="1" ht="15.95" customHeight="1" x14ac:dyDescent="0.5">
      <c r="A17" s="21">
        <v>11</v>
      </c>
      <c r="B17" s="22">
        <v>42870</v>
      </c>
      <c r="C17" s="23" t="s">
        <v>88</v>
      </c>
      <c r="D17" s="24" t="s">
        <v>381</v>
      </c>
      <c r="E17" s="25" t="s">
        <v>382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15"/>
      <c r="AB17" s="5"/>
      <c r="AC17" s="5"/>
      <c r="AD17" s="5"/>
      <c r="AE17" s="5"/>
      <c r="AF17" s="5"/>
      <c r="AG17" s="5"/>
      <c r="AH17" s="5"/>
      <c r="AI17" s="5"/>
      <c r="AJ17" s="14"/>
      <c r="AK17" s="5"/>
      <c r="AL17" s="14"/>
      <c r="AM17" s="4"/>
      <c r="AN17" s="5"/>
      <c r="AO17" s="5"/>
    </row>
    <row r="18" spans="1:41" s="2" customFormat="1" ht="16.149999999999999" customHeight="1" x14ac:dyDescent="0.5">
      <c r="A18" s="31">
        <v>12</v>
      </c>
      <c r="B18" s="32">
        <v>42871</v>
      </c>
      <c r="C18" s="52" t="s">
        <v>88</v>
      </c>
      <c r="D18" s="34" t="s">
        <v>383</v>
      </c>
      <c r="E18" s="35" t="s">
        <v>384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15"/>
      <c r="AB18" s="5"/>
      <c r="AC18" s="5"/>
      <c r="AD18" s="5"/>
      <c r="AE18" s="5"/>
      <c r="AF18" s="5"/>
      <c r="AG18" s="5"/>
      <c r="AH18" s="5"/>
      <c r="AI18" s="5"/>
      <c r="AJ18" s="14"/>
      <c r="AK18" s="5"/>
      <c r="AL18" s="14"/>
      <c r="AM18" s="4"/>
      <c r="AN18" s="5"/>
      <c r="AO18" s="5"/>
    </row>
    <row r="19" spans="1:41" s="2" customFormat="1" ht="16.149999999999999" customHeight="1" x14ac:dyDescent="0.5">
      <c r="A19" s="31">
        <v>13</v>
      </c>
      <c r="B19" s="32">
        <v>42872</v>
      </c>
      <c r="C19" s="33" t="s">
        <v>88</v>
      </c>
      <c r="D19" s="53" t="s">
        <v>385</v>
      </c>
      <c r="E19" s="54" t="s">
        <v>386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15"/>
      <c r="AB19" s="5"/>
      <c r="AC19" s="5"/>
      <c r="AD19" s="5"/>
      <c r="AE19" s="5"/>
      <c r="AF19" s="5"/>
      <c r="AG19" s="5"/>
      <c r="AH19" s="5"/>
      <c r="AI19" s="5"/>
      <c r="AJ19" s="14"/>
      <c r="AK19" s="5"/>
      <c r="AL19" s="14"/>
      <c r="AM19" s="4"/>
      <c r="AN19" s="5"/>
      <c r="AO19" s="5"/>
    </row>
    <row r="20" spans="1:41" s="2" customFormat="1" ht="16.149999999999999" customHeight="1" x14ac:dyDescent="0.5">
      <c r="A20" s="31">
        <v>14</v>
      </c>
      <c r="B20" s="32">
        <v>42873</v>
      </c>
      <c r="C20" s="33" t="s">
        <v>88</v>
      </c>
      <c r="D20" s="34" t="s">
        <v>387</v>
      </c>
      <c r="E20" s="35" t="s">
        <v>388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15"/>
      <c r="AB20" s="5"/>
      <c r="AC20" s="5"/>
      <c r="AD20" s="5"/>
      <c r="AE20" s="5"/>
      <c r="AF20" s="5"/>
      <c r="AG20" s="5"/>
      <c r="AH20" s="5"/>
      <c r="AI20" s="5"/>
      <c r="AJ20" s="14"/>
      <c r="AK20" s="5"/>
      <c r="AL20" s="14"/>
      <c r="AM20" s="4"/>
      <c r="AN20" s="5"/>
      <c r="AO20" s="5"/>
    </row>
    <row r="21" spans="1:41" s="2" customFormat="1" ht="16.149999999999999" customHeight="1" x14ac:dyDescent="0.5">
      <c r="A21" s="41">
        <v>15</v>
      </c>
      <c r="B21" s="42">
        <v>42874</v>
      </c>
      <c r="C21" s="43" t="s">
        <v>88</v>
      </c>
      <c r="D21" s="44" t="s">
        <v>389</v>
      </c>
      <c r="E21" s="45" t="s">
        <v>390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15"/>
      <c r="AB21" s="5"/>
      <c r="AC21" s="5"/>
      <c r="AD21" s="5"/>
      <c r="AE21" s="5"/>
      <c r="AF21" s="5"/>
      <c r="AG21" s="5"/>
      <c r="AH21" s="5"/>
      <c r="AI21" s="5"/>
      <c r="AJ21" s="14"/>
      <c r="AK21" s="5"/>
      <c r="AL21" s="14"/>
      <c r="AM21" s="4"/>
      <c r="AN21" s="5"/>
      <c r="AO21" s="5"/>
    </row>
    <row r="22" spans="1:41" s="2" customFormat="1" ht="15.95" customHeight="1" x14ac:dyDescent="0.5">
      <c r="A22" s="21">
        <v>16</v>
      </c>
      <c r="B22" s="22">
        <v>42875</v>
      </c>
      <c r="C22" s="23" t="s">
        <v>125</v>
      </c>
      <c r="D22" s="24" t="s">
        <v>391</v>
      </c>
      <c r="E22" s="25" t="s">
        <v>392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15"/>
      <c r="AB22" s="5"/>
      <c r="AC22" s="5"/>
      <c r="AD22" s="5"/>
      <c r="AE22" s="5"/>
      <c r="AF22" s="5"/>
      <c r="AG22" s="5"/>
      <c r="AH22" s="5"/>
      <c r="AI22" s="5"/>
      <c r="AJ22" s="14"/>
      <c r="AK22" s="5"/>
      <c r="AL22" s="14"/>
      <c r="AM22" s="4"/>
      <c r="AN22" s="5"/>
      <c r="AO22" s="5"/>
    </row>
    <row r="23" spans="1:41" s="2" customFormat="1" ht="16.149999999999999" customHeight="1" x14ac:dyDescent="0.5">
      <c r="A23" s="31">
        <v>17</v>
      </c>
      <c r="B23" s="32">
        <v>42876</v>
      </c>
      <c r="C23" s="33" t="s">
        <v>125</v>
      </c>
      <c r="D23" s="34" t="s">
        <v>393</v>
      </c>
      <c r="E23" s="35" t="s">
        <v>394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15"/>
      <c r="AB23" s="5"/>
      <c r="AC23" s="5"/>
      <c r="AD23" s="5"/>
      <c r="AE23" s="5"/>
      <c r="AF23" s="5"/>
      <c r="AG23" s="5"/>
      <c r="AH23" s="5"/>
      <c r="AI23" s="5"/>
      <c r="AJ23" s="14"/>
      <c r="AK23" s="5"/>
      <c r="AL23" s="14"/>
      <c r="AM23" s="4"/>
      <c r="AN23" s="5"/>
      <c r="AO23" s="5"/>
    </row>
    <row r="24" spans="1:41" s="2" customFormat="1" ht="16.149999999999999" customHeight="1" x14ac:dyDescent="0.5">
      <c r="A24" s="31">
        <v>18</v>
      </c>
      <c r="B24" s="32">
        <v>42877</v>
      </c>
      <c r="C24" s="33" t="s">
        <v>125</v>
      </c>
      <c r="D24" s="34" t="s">
        <v>395</v>
      </c>
      <c r="E24" s="35" t="s">
        <v>396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15"/>
      <c r="AB24" s="5"/>
      <c r="AC24" s="5"/>
      <c r="AD24" s="5"/>
      <c r="AE24" s="5"/>
      <c r="AF24" s="5"/>
      <c r="AG24" s="5"/>
      <c r="AH24" s="5"/>
      <c r="AI24" s="5"/>
      <c r="AJ24" s="14"/>
      <c r="AK24" s="5"/>
      <c r="AL24" s="14"/>
      <c r="AM24" s="4"/>
      <c r="AN24" s="5"/>
      <c r="AO24" s="5"/>
    </row>
    <row r="25" spans="1:41" s="2" customFormat="1" ht="16.149999999999999" customHeight="1" x14ac:dyDescent="0.5">
      <c r="A25" s="31">
        <v>19</v>
      </c>
      <c r="B25" s="32">
        <v>42878</v>
      </c>
      <c r="C25" s="33" t="s">
        <v>125</v>
      </c>
      <c r="D25" s="34" t="s">
        <v>397</v>
      </c>
      <c r="E25" s="35" t="s">
        <v>398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5"/>
      <c r="AB25" s="5"/>
      <c r="AC25" s="5"/>
      <c r="AD25" s="5"/>
      <c r="AE25" s="5"/>
      <c r="AF25" s="5"/>
      <c r="AG25" s="5"/>
      <c r="AH25" s="5"/>
      <c r="AI25" s="5"/>
      <c r="AJ25" s="14"/>
      <c r="AK25" s="5"/>
      <c r="AL25" s="14"/>
      <c r="AM25" s="4"/>
      <c r="AN25" s="5"/>
      <c r="AO25" s="5"/>
    </row>
    <row r="26" spans="1:41" s="2" customFormat="1" ht="17.100000000000001" customHeight="1" x14ac:dyDescent="0.5">
      <c r="A26" s="41">
        <v>20</v>
      </c>
      <c r="B26" s="42">
        <v>42879</v>
      </c>
      <c r="C26" s="43" t="s">
        <v>125</v>
      </c>
      <c r="D26" s="44" t="s">
        <v>399</v>
      </c>
      <c r="E26" s="45" t="s">
        <v>400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15"/>
      <c r="AB26" s="5"/>
      <c r="AC26" s="5"/>
      <c r="AD26" s="5"/>
      <c r="AE26" s="5"/>
      <c r="AF26" s="5"/>
      <c r="AG26" s="5"/>
      <c r="AH26" s="5"/>
      <c r="AI26" s="5"/>
      <c r="AJ26" s="14"/>
      <c r="AK26" s="5"/>
      <c r="AL26" s="14"/>
      <c r="AM26" s="4"/>
      <c r="AN26" s="5"/>
      <c r="AO26" s="5"/>
    </row>
    <row r="27" spans="1:41" s="2" customFormat="1" ht="15.95" customHeight="1" x14ac:dyDescent="0.5">
      <c r="A27" s="21">
        <v>21</v>
      </c>
      <c r="B27" s="22">
        <v>42880</v>
      </c>
      <c r="C27" s="55" t="s">
        <v>125</v>
      </c>
      <c r="D27" s="56" t="s">
        <v>401</v>
      </c>
      <c r="E27" s="57" t="s">
        <v>402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15"/>
      <c r="AB27" s="5"/>
      <c r="AC27" s="5"/>
      <c r="AD27" s="5"/>
      <c r="AE27" s="5"/>
      <c r="AF27" s="5"/>
      <c r="AG27" s="5"/>
      <c r="AH27" s="5"/>
      <c r="AI27" s="5"/>
      <c r="AJ27" s="14"/>
      <c r="AK27" s="5"/>
      <c r="AL27" s="14"/>
      <c r="AM27" s="4"/>
      <c r="AN27" s="5"/>
      <c r="AO27" s="5"/>
    </row>
    <row r="28" spans="1:41" s="2" customFormat="1" ht="16.149999999999999" customHeight="1" x14ac:dyDescent="0.5">
      <c r="A28" s="31">
        <v>22</v>
      </c>
      <c r="B28" s="32">
        <v>42881</v>
      </c>
      <c r="C28" s="61" t="s">
        <v>125</v>
      </c>
      <c r="D28" s="34" t="s">
        <v>403</v>
      </c>
      <c r="E28" s="35" t="s">
        <v>404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149999999999999" customHeight="1" x14ac:dyDescent="0.5">
      <c r="A29" s="31">
        <v>23</v>
      </c>
      <c r="B29" s="32">
        <v>42882</v>
      </c>
      <c r="C29" s="33" t="s">
        <v>125</v>
      </c>
      <c r="D29" s="62" t="s">
        <v>405</v>
      </c>
      <c r="E29" s="63" t="s">
        <v>406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149999999999999" customHeight="1" x14ac:dyDescent="0.5">
      <c r="A30" s="31">
        <v>24</v>
      </c>
      <c r="B30" s="32">
        <v>42883</v>
      </c>
      <c r="C30" s="33" t="s">
        <v>125</v>
      </c>
      <c r="D30" s="34" t="s">
        <v>407</v>
      </c>
      <c r="E30" s="35" t="s">
        <v>408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15"/>
      <c r="AB30" s="5"/>
      <c r="AC30" s="5"/>
      <c r="AD30" s="5"/>
      <c r="AE30" s="5"/>
      <c r="AF30" s="5"/>
      <c r="AG30" s="5"/>
      <c r="AH30" s="5"/>
      <c r="AI30" s="5"/>
      <c r="AJ30" s="14"/>
      <c r="AK30" s="5"/>
      <c r="AL30" s="14"/>
      <c r="AM30" s="4"/>
      <c r="AN30" s="5"/>
      <c r="AO30" s="5"/>
    </row>
    <row r="31" spans="1:41" s="2" customFormat="1" ht="16.149999999999999" customHeight="1" x14ac:dyDescent="0.5">
      <c r="A31" s="41">
        <v>25</v>
      </c>
      <c r="B31" s="42">
        <v>42884</v>
      </c>
      <c r="C31" s="64" t="s">
        <v>125</v>
      </c>
      <c r="D31" s="65" t="s">
        <v>409</v>
      </c>
      <c r="E31" s="66" t="s">
        <v>410</v>
      </c>
      <c r="F31" s="41" t="s">
        <v>15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5"/>
      <c r="AB31" s="5"/>
      <c r="AC31" s="5"/>
      <c r="AD31" s="5"/>
      <c r="AE31" s="5"/>
      <c r="AF31" s="5"/>
      <c r="AG31" s="5"/>
      <c r="AH31" s="5"/>
      <c r="AI31" s="5"/>
      <c r="AJ31" s="14"/>
      <c r="AK31" s="5"/>
      <c r="AL31" s="14"/>
      <c r="AM31" s="4"/>
      <c r="AN31" s="5"/>
      <c r="AO31" s="5"/>
    </row>
    <row r="32" spans="1:41" s="2" customFormat="1" ht="15.95" customHeight="1" x14ac:dyDescent="0.5">
      <c r="A32" s="21">
        <v>26</v>
      </c>
      <c r="B32" s="22">
        <v>42885</v>
      </c>
      <c r="C32" s="23" t="s">
        <v>125</v>
      </c>
      <c r="D32" s="24" t="s">
        <v>411</v>
      </c>
      <c r="E32" s="25" t="s">
        <v>412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15"/>
      <c r="AB32" s="5"/>
      <c r="AC32" s="5"/>
      <c r="AD32" s="5"/>
      <c r="AE32" s="5"/>
      <c r="AF32" s="5"/>
      <c r="AG32" s="5"/>
      <c r="AH32" s="5"/>
      <c r="AI32" s="5"/>
      <c r="AJ32" s="14"/>
      <c r="AK32" s="5"/>
      <c r="AL32" s="14"/>
      <c r="AM32" s="4"/>
      <c r="AN32" s="5"/>
      <c r="AO32" s="5"/>
    </row>
    <row r="33" spans="1:41" s="2" customFormat="1" ht="16.149999999999999" customHeight="1" x14ac:dyDescent="0.5">
      <c r="A33" s="31">
        <v>27</v>
      </c>
      <c r="B33" s="32">
        <v>42886</v>
      </c>
      <c r="C33" s="33" t="s">
        <v>125</v>
      </c>
      <c r="D33" s="34" t="s">
        <v>203</v>
      </c>
      <c r="E33" s="35" t="s">
        <v>413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15"/>
      <c r="AB33" s="5"/>
      <c r="AC33" s="5"/>
      <c r="AD33" s="5"/>
      <c r="AE33" s="5"/>
      <c r="AF33" s="5"/>
      <c r="AG33" s="5"/>
      <c r="AH33" s="5"/>
      <c r="AI33" s="5"/>
      <c r="AJ33" s="14"/>
      <c r="AK33" s="5"/>
      <c r="AL33" s="14"/>
      <c r="AM33" s="4"/>
      <c r="AN33" s="5"/>
      <c r="AO33" s="5"/>
    </row>
    <row r="34" spans="1:41" s="2" customFormat="1" ht="16.149999999999999" customHeight="1" x14ac:dyDescent="0.5">
      <c r="A34" s="31">
        <v>28</v>
      </c>
      <c r="B34" s="32">
        <v>42887</v>
      </c>
      <c r="C34" s="33" t="s">
        <v>125</v>
      </c>
      <c r="D34" s="34" t="s">
        <v>414</v>
      </c>
      <c r="E34" s="35" t="s">
        <v>415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5"/>
      <c r="AB34" s="5"/>
      <c r="AC34" s="5"/>
      <c r="AD34" s="5"/>
      <c r="AE34" s="5"/>
      <c r="AF34" s="5"/>
      <c r="AG34" s="5"/>
      <c r="AH34" s="5"/>
      <c r="AI34" s="5"/>
      <c r="AJ34" s="14"/>
      <c r="AK34" s="5"/>
      <c r="AL34" s="14"/>
      <c r="AM34" s="4"/>
      <c r="AN34" s="5"/>
      <c r="AO34" s="5"/>
    </row>
    <row r="35" spans="1:41" s="2" customFormat="1" ht="16.149999999999999" customHeight="1" x14ac:dyDescent="0.5">
      <c r="A35" s="31">
        <v>29</v>
      </c>
      <c r="B35" s="32">
        <v>42888</v>
      </c>
      <c r="C35" s="33" t="s">
        <v>125</v>
      </c>
      <c r="D35" s="34" t="s">
        <v>416</v>
      </c>
      <c r="E35" s="35" t="s">
        <v>417</v>
      </c>
      <c r="F35" s="31" t="s">
        <v>14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5"/>
      <c r="AB35" s="5"/>
      <c r="AC35" s="5"/>
      <c r="AD35" s="5"/>
      <c r="AE35" s="5"/>
      <c r="AF35" s="5"/>
      <c r="AG35" s="5"/>
      <c r="AH35" s="5"/>
      <c r="AI35" s="5"/>
      <c r="AJ35" s="14"/>
      <c r="AK35" s="5"/>
      <c r="AL35" s="14"/>
      <c r="AM35" s="4"/>
      <c r="AN35" s="5"/>
      <c r="AO35" s="5"/>
    </row>
    <row r="36" spans="1:41" s="2" customFormat="1" ht="16.350000000000001" customHeight="1" x14ac:dyDescent="0.5">
      <c r="A36" s="41">
        <v>30</v>
      </c>
      <c r="B36" s="42">
        <v>42889</v>
      </c>
      <c r="C36" s="43" t="s">
        <v>125</v>
      </c>
      <c r="D36" s="44" t="s">
        <v>418</v>
      </c>
      <c r="E36" s="45" t="s">
        <v>419</v>
      </c>
      <c r="F36" s="41" t="s">
        <v>15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15"/>
      <c r="AB36" s="5"/>
      <c r="AC36" s="5"/>
      <c r="AD36" s="5"/>
      <c r="AE36" s="5"/>
      <c r="AF36" s="5"/>
      <c r="AG36" s="5"/>
      <c r="AH36" s="5"/>
      <c r="AI36" s="5"/>
      <c r="AJ36" s="14"/>
      <c r="AK36" s="5"/>
      <c r="AL36" s="14"/>
      <c r="AM36" s="4"/>
      <c r="AN36" s="5"/>
      <c r="AO36" s="5"/>
    </row>
    <row r="37" spans="1:41" s="2" customFormat="1" ht="15.95" customHeight="1" x14ac:dyDescent="0.5">
      <c r="A37" s="21">
        <v>31</v>
      </c>
      <c r="B37" s="22">
        <v>42890</v>
      </c>
      <c r="C37" s="55" t="s">
        <v>125</v>
      </c>
      <c r="D37" s="71" t="s">
        <v>420</v>
      </c>
      <c r="E37" s="72" t="s">
        <v>421</v>
      </c>
      <c r="F37" s="73" t="s">
        <v>16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2" customFormat="1" ht="16.149999999999999" customHeight="1" x14ac:dyDescent="0.5">
      <c r="A38" s="31">
        <v>32</v>
      </c>
      <c r="B38" s="32">
        <v>42891</v>
      </c>
      <c r="C38" s="33" t="s">
        <v>125</v>
      </c>
      <c r="D38" s="34" t="s">
        <v>422</v>
      </c>
      <c r="E38" s="35" t="s">
        <v>423</v>
      </c>
      <c r="F38" s="31" t="s">
        <v>17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2" customFormat="1" ht="16.149999999999999" customHeight="1" x14ac:dyDescent="0.5">
      <c r="A39" s="31">
        <v>33</v>
      </c>
      <c r="B39" s="32">
        <v>42892</v>
      </c>
      <c r="C39" s="33" t="s">
        <v>125</v>
      </c>
      <c r="D39" s="34" t="s">
        <v>424</v>
      </c>
      <c r="E39" s="35" t="s">
        <v>425</v>
      </c>
      <c r="F39" s="31" t="s">
        <v>13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15"/>
      <c r="AB39" s="5"/>
      <c r="AC39" s="5"/>
      <c r="AD39" s="5"/>
      <c r="AE39" s="5"/>
      <c r="AF39" s="5"/>
      <c r="AG39" s="5"/>
      <c r="AH39" s="5"/>
      <c r="AI39" s="5"/>
      <c r="AJ39" s="14"/>
      <c r="AK39" s="5"/>
      <c r="AL39" s="14"/>
      <c r="AM39" s="4"/>
      <c r="AN39" s="5"/>
      <c r="AO39" s="5"/>
    </row>
    <row r="40" spans="1:41" s="2" customFormat="1" ht="16.149999999999999" customHeight="1" x14ac:dyDescent="0.5">
      <c r="A40" s="31">
        <v>34</v>
      </c>
      <c r="B40" s="32">
        <v>42893</v>
      </c>
      <c r="C40" s="33" t="s">
        <v>125</v>
      </c>
      <c r="D40" s="34" t="s">
        <v>426</v>
      </c>
      <c r="E40" s="35" t="s">
        <v>427</v>
      </c>
      <c r="F40" s="31" t="s">
        <v>14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15"/>
      <c r="AB40" s="5"/>
      <c r="AC40" s="5"/>
      <c r="AD40" s="5"/>
      <c r="AE40" s="5"/>
      <c r="AF40" s="5"/>
      <c r="AG40" s="5"/>
      <c r="AH40" s="5"/>
      <c r="AI40" s="5"/>
      <c r="AJ40" s="14"/>
      <c r="AK40" s="5"/>
      <c r="AL40" s="14"/>
      <c r="AM40" s="4"/>
      <c r="AN40" s="5"/>
      <c r="AO40" s="5"/>
    </row>
    <row r="41" spans="1:41" s="2" customFormat="1" ht="16.5" customHeight="1" x14ac:dyDescent="0.5">
      <c r="A41" s="41">
        <v>35</v>
      </c>
      <c r="B41" s="42">
        <v>42894</v>
      </c>
      <c r="C41" s="74" t="s">
        <v>125</v>
      </c>
      <c r="D41" s="65" t="s">
        <v>428</v>
      </c>
      <c r="E41" s="66" t="s">
        <v>429</v>
      </c>
      <c r="F41" s="75" t="s">
        <v>15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15"/>
      <c r="AB41" s="5"/>
      <c r="AC41" s="5"/>
      <c r="AD41" s="5"/>
      <c r="AE41" s="5"/>
      <c r="AF41" s="5"/>
      <c r="AG41" s="5"/>
      <c r="AH41" s="5"/>
      <c r="AI41" s="5"/>
      <c r="AJ41" s="14"/>
      <c r="AK41" s="5"/>
      <c r="AL41" s="14"/>
      <c r="AM41" s="4"/>
      <c r="AN41" s="5"/>
      <c r="AO41" s="5"/>
    </row>
    <row r="42" spans="1:41" s="2" customFormat="1" ht="15.95" customHeight="1" x14ac:dyDescent="0.5">
      <c r="A42" s="21">
        <v>36</v>
      </c>
      <c r="B42" s="22">
        <v>42895</v>
      </c>
      <c r="C42" s="23" t="s">
        <v>125</v>
      </c>
      <c r="D42" s="24" t="s">
        <v>430</v>
      </c>
      <c r="E42" s="25" t="s">
        <v>431</v>
      </c>
      <c r="F42" s="21" t="s">
        <v>16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15"/>
      <c r="AB42" s="5"/>
      <c r="AC42" s="5"/>
      <c r="AD42" s="5"/>
      <c r="AE42" s="5"/>
      <c r="AF42" s="5"/>
      <c r="AG42" s="5"/>
      <c r="AH42" s="5"/>
      <c r="AI42" s="5"/>
      <c r="AJ42" s="14"/>
      <c r="AK42" s="5"/>
      <c r="AL42" s="14"/>
      <c r="AM42" s="4"/>
      <c r="AN42" s="5"/>
      <c r="AO42" s="5"/>
    </row>
    <row r="43" spans="1:41" s="2" customFormat="1" ht="16.149999999999999" customHeight="1" x14ac:dyDescent="0.5">
      <c r="A43" s="31">
        <v>37</v>
      </c>
      <c r="B43" s="32">
        <v>42896</v>
      </c>
      <c r="C43" s="33" t="s">
        <v>125</v>
      </c>
      <c r="D43" s="34" t="s">
        <v>432</v>
      </c>
      <c r="E43" s="35" t="s">
        <v>433</v>
      </c>
      <c r="F43" s="31" t="s">
        <v>17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15"/>
      <c r="AB43" s="5"/>
      <c r="AC43" s="5"/>
      <c r="AD43" s="5"/>
      <c r="AE43" s="5"/>
      <c r="AF43" s="5"/>
      <c r="AG43" s="5"/>
      <c r="AH43" s="5"/>
      <c r="AI43" s="5"/>
      <c r="AJ43" s="14"/>
      <c r="AK43" s="5"/>
      <c r="AL43" s="14"/>
      <c r="AM43" s="4"/>
      <c r="AN43" s="5"/>
      <c r="AO43" s="5"/>
    </row>
    <row r="44" spans="1:41" s="2" customFormat="1" ht="16.149999999999999" customHeight="1" x14ac:dyDescent="0.5">
      <c r="A44" s="31">
        <v>38</v>
      </c>
      <c r="B44" s="32">
        <v>42897</v>
      </c>
      <c r="C44" s="33" t="s">
        <v>125</v>
      </c>
      <c r="D44" s="34" t="s">
        <v>434</v>
      </c>
      <c r="E44" s="35" t="s">
        <v>435</v>
      </c>
      <c r="F44" s="31" t="s">
        <v>13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15"/>
      <c r="AB44" s="5"/>
      <c r="AC44" s="5"/>
      <c r="AD44" s="5"/>
      <c r="AE44" s="5"/>
      <c r="AF44" s="5"/>
      <c r="AG44" s="5"/>
      <c r="AH44" s="5"/>
      <c r="AI44" s="5"/>
      <c r="AJ44" s="14"/>
      <c r="AK44" s="5"/>
      <c r="AL44" s="14"/>
      <c r="AM44" s="4"/>
      <c r="AN44" s="5"/>
      <c r="AO44" s="5"/>
    </row>
    <row r="45" spans="1:41" s="2" customFormat="1" ht="16.149999999999999" customHeight="1" x14ac:dyDescent="0.5">
      <c r="A45" s="31">
        <v>39</v>
      </c>
      <c r="B45" s="32">
        <v>42898</v>
      </c>
      <c r="C45" s="33" t="s">
        <v>125</v>
      </c>
      <c r="D45" s="34" t="s">
        <v>436</v>
      </c>
      <c r="E45" s="35" t="s">
        <v>437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15"/>
      <c r="AB45" s="5"/>
      <c r="AC45" s="5"/>
      <c r="AD45" s="5"/>
      <c r="AE45" s="5"/>
      <c r="AF45" s="5"/>
      <c r="AG45" s="5"/>
      <c r="AH45" s="5"/>
      <c r="AI45" s="5"/>
      <c r="AJ45" s="14"/>
      <c r="AK45" s="5"/>
      <c r="AL45" s="14"/>
      <c r="AM45" s="4"/>
      <c r="AN45" s="5"/>
      <c r="AO45" s="5"/>
    </row>
    <row r="46" spans="1:41" s="2" customFormat="1" ht="16.149999999999999" customHeight="1" x14ac:dyDescent="0.5">
      <c r="A46" s="41">
        <v>40</v>
      </c>
      <c r="B46" s="42">
        <v>42899</v>
      </c>
      <c r="C46" s="43" t="s">
        <v>125</v>
      </c>
      <c r="D46" s="44" t="s">
        <v>438</v>
      </c>
      <c r="E46" s="45" t="s">
        <v>439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15"/>
      <c r="AB46" s="5"/>
      <c r="AC46" s="5"/>
      <c r="AD46" s="5"/>
      <c r="AE46" s="5"/>
      <c r="AF46" s="5"/>
      <c r="AG46" s="5"/>
      <c r="AH46" s="5"/>
      <c r="AI46" s="5"/>
      <c r="AJ46" s="14"/>
      <c r="AK46" s="5"/>
      <c r="AL46" s="14"/>
      <c r="AM46" s="4"/>
      <c r="AN46" s="5"/>
      <c r="AO46" s="5"/>
    </row>
    <row r="47" spans="1:41" s="2" customFormat="1" ht="16.149999999999999" customHeight="1" x14ac:dyDescent="0.5">
      <c r="A47" s="21">
        <v>41</v>
      </c>
      <c r="B47" s="22">
        <v>42900</v>
      </c>
      <c r="C47" s="55" t="s">
        <v>125</v>
      </c>
      <c r="D47" s="71" t="s">
        <v>440</v>
      </c>
      <c r="E47" s="72" t="s">
        <v>441</v>
      </c>
      <c r="F47" s="73" t="s">
        <v>16</v>
      </c>
      <c r="G47" s="90"/>
      <c r="H47" s="58"/>
      <c r="I47" s="58"/>
      <c r="J47" s="58"/>
      <c r="K47" s="58"/>
      <c r="L47" s="58"/>
      <c r="M47" s="58"/>
      <c r="N47" s="58"/>
      <c r="O47" s="58"/>
      <c r="P47" s="59"/>
      <c r="Q47" s="59"/>
      <c r="R47" s="59"/>
      <c r="S47" s="59"/>
      <c r="T47" s="59"/>
      <c r="U47" s="59"/>
      <c r="V47" s="59"/>
      <c r="W47" s="59"/>
      <c r="X47" s="60"/>
      <c r="Y47" s="30"/>
      <c r="AA47" s="15"/>
      <c r="AB47" s="5"/>
      <c r="AC47" s="5"/>
      <c r="AD47" s="5"/>
      <c r="AE47" s="5"/>
      <c r="AF47" s="5"/>
      <c r="AG47" s="5"/>
      <c r="AH47" s="5"/>
      <c r="AI47" s="5"/>
      <c r="AJ47" s="14"/>
      <c r="AK47" s="5"/>
      <c r="AL47" s="14"/>
      <c r="AM47" s="4"/>
      <c r="AN47" s="5"/>
      <c r="AO47" s="5"/>
    </row>
    <row r="48" spans="1:41" s="2" customFormat="1" ht="16.149999999999999" customHeight="1" x14ac:dyDescent="0.5">
      <c r="A48" s="41">
        <v>42</v>
      </c>
      <c r="B48" s="42">
        <v>42901</v>
      </c>
      <c r="C48" s="43" t="s">
        <v>125</v>
      </c>
      <c r="D48" s="44" t="s">
        <v>442</v>
      </c>
      <c r="E48" s="45" t="s">
        <v>443</v>
      </c>
      <c r="F48" s="41" t="s">
        <v>17</v>
      </c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15"/>
      <c r="AB48" s="5"/>
      <c r="AC48" s="5"/>
      <c r="AD48" s="5"/>
      <c r="AE48" s="5"/>
      <c r="AF48" s="5"/>
      <c r="AG48" s="5"/>
      <c r="AH48" s="5"/>
      <c r="AI48" s="5"/>
      <c r="AJ48" s="14"/>
      <c r="AK48" s="5"/>
      <c r="AL48" s="14"/>
      <c r="AM48" s="4"/>
      <c r="AN48" s="5"/>
      <c r="AO48" s="5"/>
    </row>
    <row r="49" spans="1:46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15"/>
      <c r="AB49" s="5"/>
      <c r="AC49" s="5"/>
      <c r="AD49" s="5"/>
      <c r="AE49" s="5"/>
      <c r="AF49" s="5"/>
      <c r="AG49" s="5"/>
      <c r="AH49" s="5"/>
      <c r="AI49" s="5"/>
      <c r="AJ49" s="14"/>
      <c r="AK49" s="5"/>
      <c r="AL49" s="14"/>
      <c r="AM49" s="4"/>
      <c r="AN49" s="5"/>
      <c r="AO49" s="5"/>
    </row>
    <row r="50" spans="1:46" s="13" customFormat="1" ht="16.149999999999999" customHeight="1" x14ac:dyDescent="0.5">
      <c r="A50" s="78"/>
      <c r="B50" s="83" t="s">
        <v>29</v>
      </c>
      <c r="C50" s="79"/>
      <c r="E50" s="79">
        <f>I50+O50</f>
        <v>42</v>
      </c>
      <c r="F50" s="80" t="s">
        <v>6</v>
      </c>
      <c r="G50" s="132" t="s">
        <v>11</v>
      </c>
      <c r="H50" s="132"/>
      <c r="I50" s="134">
        <f>COUNTIF($C$7:$C$48,"ช")</f>
        <v>15</v>
      </c>
      <c r="J50" s="133"/>
      <c r="K50" s="81" t="s">
        <v>8</v>
      </c>
      <c r="L50" s="132"/>
      <c r="M50" s="200" t="s">
        <v>7</v>
      </c>
      <c r="N50" s="200"/>
      <c r="O50" s="134">
        <f>COUNTIF($C$7:$C$48,"ญ")</f>
        <v>27</v>
      </c>
      <c r="P50" s="133"/>
      <c r="Q50" s="81" t="s">
        <v>8</v>
      </c>
      <c r="X50" s="78"/>
      <c r="Y50" s="82"/>
    </row>
    <row r="51" spans="1:46" s="184" customFormat="1" ht="17.100000000000001" hidden="1" customHeight="1" x14ac:dyDescent="0.5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2"/>
      <c r="M51" s="182"/>
      <c r="N51" s="182"/>
      <c r="O51" s="182"/>
      <c r="P51" s="182"/>
      <c r="Q51" s="182"/>
      <c r="R51" s="182"/>
      <c r="S51" s="183"/>
      <c r="T51" s="183"/>
      <c r="U51" s="183"/>
      <c r="V51" s="183"/>
      <c r="W51" s="183"/>
      <c r="X51" s="183"/>
      <c r="Y51" s="182"/>
    </row>
    <row r="52" spans="1:46" s="192" customFormat="1" ht="15" hidden="1" customHeight="1" x14ac:dyDescent="0.5">
      <c r="A52" s="182"/>
      <c r="B52" s="190"/>
      <c r="C52" s="182"/>
      <c r="D52" s="191" t="s">
        <v>23</v>
      </c>
      <c r="E52" s="191">
        <f>COUNTIF($F$7:$F$48,"แดง")</f>
        <v>8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</row>
    <row r="53" spans="1:46" s="192" customFormat="1" ht="15" hidden="1" customHeight="1" x14ac:dyDescent="0.5">
      <c r="A53" s="182"/>
      <c r="B53" s="190"/>
      <c r="C53" s="182"/>
      <c r="D53" s="194" t="s">
        <v>24</v>
      </c>
      <c r="E53" s="191">
        <f>COUNTIF($F$7:$F$48,"เหลือง")</f>
        <v>8</v>
      </c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</row>
    <row r="54" spans="1:46" s="192" customFormat="1" ht="15" hidden="1" customHeight="1" x14ac:dyDescent="0.5">
      <c r="A54" s="182"/>
      <c r="B54" s="190"/>
      <c r="C54" s="182"/>
      <c r="D54" s="194" t="s">
        <v>25</v>
      </c>
      <c r="E54" s="191">
        <f>COUNTIF($F$7:$F$48,"น้ำเงิน")</f>
        <v>8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</row>
    <row r="55" spans="1:46" s="192" customFormat="1" ht="15" hidden="1" customHeight="1" x14ac:dyDescent="0.5">
      <c r="A55" s="182"/>
      <c r="B55" s="190"/>
      <c r="C55" s="182"/>
      <c r="D55" s="194" t="s">
        <v>26</v>
      </c>
      <c r="E55" s="191">
        <f>COUNTIF($F$7:$F$48,"ม่วง")</f>
        <v>9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</row>
    <row r="56" spans="1:46" s="192" customFormat="1" ht="15" hidden="1" customHeight="1" x14ac:dyDescent="0.5">
      <c r="A56" s="182"/>
      <c r="B56" s="190"/>
      <c r="C56" s="182"/>
      <c r="D56" s="194" t="s">
        <v>27</v>
      </c>
      <c r="E56" s="191">
        <f>COUNTIF($F$7:$F$48,"ฟ้า")</f>
        <v>9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</row>
    <row r="57" spans="1:46" s="192" customFormat="1" ht="15" hidden="1" customHeight="1" x14ac:dyDescent="0.5">
      <c r="A57" s="182"/>
      <c r="B57" s="190"/>
      <c r="C57" s="182"/>
      <c r="D57" s="194" t="s">
        <v>5</v>
      </c>
      <c r="E57" s="191">
        <f>SUM(E52:E56)</f>
        <v>42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</row>
    <row r="58" spans="1:46" s="192" customFormat="1" ht="15" customHeight="1" x14ac:dyDescent="0.5">
      <c r="B58" s="195"/>
      <c r="C58" s="196"/>
      <c r="D58" s="197"/>
      <c r="E58" s="197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</row>
    <row r="59" spans="1:46" s="192" customFormat="1" ht="15" customHeight="1" x14ac:dyDescent="0.5">
      <c r="B59" s="195"/>
      <c r="C59" s="196"/>
      <c r="D59" s="197"/>
      <c r="E59" s="197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</row>
    <row r="60" spans="1:46" s="192" customFormat="1" ht="15" customHeight="1" x14ac:dyDescent="0.5">
      <c r="B60" s="195"/>
      <c r="C60" s="198"/>
      <c r="D60" s="199"/>
      <c r="E60" s="199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60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7" t="str">
        <f>'ยอด ม.3'!B14</f>
        <v>นางนภัสนันท์  รัตนคช</v>
      </c>
    </row>
    <row r="2" spans="1:42" s="16" customFormat="1" ht="18" customHeight="1" x14ac:dyDescent="0.5">
      <c r="B2" s="97" t="s">
        <v>46</v>
      </c>
      <c r="C2" s="94"/>
      <c r="D2" s="95"/>
      <c r="E2" s="96" t="s">
        <v>56</v>
      </c>
      <c r="M2" s="16" t="s">
        <v>47</v>
      </c>
      <c r="R2" s="17" t="str">
        <f>'ยอด ม.3'!B15</f>
        <v>นายกิตติภูมิ  ไทรบุรี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74">
        <f>'ยอด ม.3'!F14</f>
        <v>321</v>
      </c>
      <c r="X4" s="274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42902</v>
      </c>
      <c r="C7" s="23" t="s">
        <v>88</v>
      </c>
      <c r="D7" s="24" t="s">
        <v>444</v>
      </c>
      <c r="E7" s="25" t="s">
        <v>445</v>
      </c>
      <c r="F7" s="26" t="s">
        <v>13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42903</v>
      </c>
      <c r="C8" s="33" t="s">
        <v>88</v>
      </c>
      <c r="D8" s="34" t="s">
        <v>446</v>
      </c>
      <c r="E8" s="35" t="s">
        <v>447</v>
      </c>
      <c r="F8" s="31" t="s">
        <v>14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42904</v>
      </c>
      <c r="C9" s="33" t="s">
        <v>88</v>
      </c>
      <c r="D9" s="34" t="s">
        <v>448</v>
      </c>
      <c r="E9" s="35" t="s">
        <v>449</v>
      </c>
      <c r="F9" s="31" t="s">
        <v>15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42905</v>
      </c>
      <c r="C10" s="33" t="s">
        <v>88</v>
      </c>
      <c r="D10" s="34" t="s">
        <v>450</v>
      </c>
      <c r="E10" s="35" t="s">
        <v>451</v>
      </c>
      <c r="F10" s="31" t="s">
        <v>16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42906</v>
      </c>
      <c r="C11" s="43" t="s">
        <v>88</v>
      </c>
      <c r="D11" s="44" t="s">
        <v>452</v>
      </c>
      <c r="E11" s="45" t="s">
        <v>453</v>
      </c>
      <c r="F11" s="41" t="s">
        <v>17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42907</v>
      </c>
      <c r="C12" s="23" t="s">
        <v>88</v>
      </c>
      <c r="D12" s="24" t="s">
        <v>454</v>
      </c>
      <c r="E12" s="25" t="s">
        <v>455</v>
      </c>
      <c r="F12" s="26" t="s">
        <v>13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42908</v>
      </c>
      <c r="C13" s="33" t="s">
        <v>88</v>
      </c>
      <c r="D13" s="34" t="s">
        <v>456</v>
      </c>
      <c r="E13" s="35" t="s">
        <v>457</v>
      </c>
      <c r="F13" s="31" t="s">
        <v>14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42909</v>
      </c>
      <c r="C14" s="33" t="s">
        <v>88</v>
      </c>
      <c r="D14" s="34" t="s">
        <v>458</v>
      </c>
      <c r="E14" s="35" t="s">
        <v>459</v>
      </c>
      <c r="F14" s="31" t="s">
        <v>15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42910</v>
      </c>
      <c r="C15" s="33" t="s">
        <v>88</v>
      </c>
      <c r="D15" s="34" t="s">
        <v>460</v>
      </c>
      <c r="E15" s="35" t="s">
        <v>461</v>
      </c>
      <c r="F15" s="31" t="s">
        <v>16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42911</v>
      </c>
      <c r="C16" s="43" t="s">
        <v>88</v>
      </c>
      <c r="D16" s="44" t="s">
        <v>462</v>
      </c>
      <c r="E16" s="45" t="s">
        <v>929</v>
      </c>
      <c r="F16" s="41" t="s">
        <v>17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42912</v>
      </c>
      <c r="C17" s="23" t="s">
        <v>88</v>
      </c>
      <c r="D17" s="24" t="s">
        <v>463</v>
      </c>
      <c r="E17" s="25" t="s">
        <v>464</v>
      </c>
      <c r="F17" s="26" t="s">
        <v>13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42913</v>
      </c>
      <c r="C18" s="52" t="s">
        <v>88</v>
      </c>
      <c r="D18" s="34" t="s">
        <v>465</v>
      </c>
      <c r="E18" s="35" t="s">
        <v>466</v>
      </c>
      <c r="F18" s="31" t="s">
        <v>14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42914</v>
      </c>
      <c r="C19" s="33" t="s">
        <v>88</v>
      </c>
      <c r="D19" s="53" t="s">
        <v>467</v>
      </c>
      <c r="E19" s="54" t="s">
        <v>468</v>
      </c>
      <c r="F19" s="31" t="s">
        <v>15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42915</v>
      </c>
      <c r="C20" s="33" t="s">
        <v>88</v>
      </c>
      <c r="D20" s="34" t="s">
        <v>469</v>
      </c>
      <c r="E20" s="35" t="s">
        <v>470</v>
      </c>
      <c r="F20" s="31" t="s">
        <v>16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42916</v>
      </c>
      <c r="C21" s="43" t="s">
        <v>88</v>
      </c>
      <c r="D21" s="44" t="s">
        <v>471</v>
      </c>
      <c r="E21" s="45" t="s">
        <v>472</v>
      </c>
      <c r="F21" s="41" t="s">
        <v>17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6.149999999999999" customHeight="1" x14ac:dyDescent="0.5">
      <c r="A22" s="21">
        <v>16</v>
      </c>
      <c r="B22" s="22">
        <v>42917</v>
      </c>
      <c r="C22" s="23" t="s">
        <v>125</v>
      </c>
      <c r="D22" s="24" t="s">
        <v>473</v>
      </c>
      <c r="E22" s="25" t="s">
        <v>474</v>
      </c>
      <c r="F22" s="26" t="s">
        <v>13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42918</v>
      </c>
      <c r="C23" s="33" t="s">
        <v>125</v>
      </c>
      <c r="D23" s="34" t="s">
        <v>475</v>
      </c>
      <c r="E23" s="35" t="s">
        <v>476</v>
      </c>
      <c r="F23" s="31" t="s">
        <v>14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42919</v>
      </c>
      <c r="C24" s="33" t="s">
        <v>125</v>
      </c>
      <c r="D24" s="34" t="s">
        <v>477</v>
      </c>
      <c r="E24" s="35" t="s">
        <v>478</v>
      </c>
      <c r="F24" s="31" t="s">
        <v>16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42920</v>
      </c>
      <c r="C25" s="33" t="s">
        <v>125</v>
      </c>
      <c r="D25" s="34" t="s">
        <v>479</v>
      </c>
      <c r="E25" s="35" t="s">
        <v>480</v>
      </c>
      <c r="F25" s="31" t="s">
        <v>17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42">
        <v>42921</v>
      </c>
      <c r="C26" s="43" t="s">
        <v>125</v>
      </c>
      <c r="D26" s="44" t="s">
        <v>128</v>
      </c>
      <c r="E26" s="45" t="s">
        <v>481</v>
      </c>
      <c r="F26" s="41" t="s">
        <v>13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>
        <v>42922</v>
      </c>
      <c r="C27" s="55" t="s">
        <v>125</v>
      </c>
      <c r="D27" s="56" t="s">
        <v>482</v>
      </c>
      <c r="E27" s="57" t="s">
        <v>400</v>
      </c>
      <c r="F27" s="26" t="s">
        <v>14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42923</v>
      </c>
      <c r="C28" s="61" t="s">
        <v>125</v>
      </c>
      <c r="D28" s="34" t="s">
        <v>483</v>
      </c>
      <c r="E28" s="35" t="s">
        <v>484</v>
      </c>
      <c r="F28" s="31" t="s">
        <v>15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42924</v>
      </c>
      <c r="C29" s="33" t="s">
        <v>125</v>
      </c>
      <c r="D29" s="62" t="s">
        <v>485</v>
      </c>
      <c r="E29" s="63" t="s">
        <v>486</v>
      </c>
      <c r="F29" s="31" t="s">
        <v>16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144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42925</v>
      </c>
      <c r="C30" s="33" t="s">
        <v>125</v>
      </c>
      <c r="D30" s="34" t="s">
        <v>487</v>
      </c>
      <c r="E30" s="35" t="s">
        <v>488</v>
      </c>
      <c r="F30" s="31" t="s">
        <v>17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42926</v>
      </c>
      <c r="C31" s="64" t="s">
        <v>125</v>
      </c>
      <c r="D31" s="65" t="s">
        <v>489</v>
      </c>
      <c r="E31" s="66" t="s">
        <v>490</v>
      </c>
      <c r="F31" s="41" t="s">
        <v>13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42927</v>
      </c>
      <c r="C32" s="23" t="s">
        <v>125</v>
      </c>
      <c r="D32" s="24" t="s">
        <v>491</v>
      </c>
      <c r="E32" s="25" t="s">
        <v>492</v>
      </c>
      <c r="F32" s="26" t="s">
        <v>14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42928</v>
      </c>
      <c r="C33" s="33" t="s">
        <v>125</v>
      </c>
      <c r="D33" s="34" t="s">
        <v>493</v>
      </c>
      <c r="E33" s="35" t="s">
        <v>494</v>
      </c>
      <c r="F33" s="31" t="s">
        <v>15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42929</v>
      </c>
      <c r="C34" s="33" t="s">
        <v>125</v>
      </c>
      <c r="D34" s="34" t="s">
        <v>495</v>
      </c>
      <c r="E34" s="35" t="s">
        <v>217</v>
      </c>
      <c r="F34" s="31" t="s">
        <v>16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42930</v>
      </c>
      <c r="C35" s="33" t="s">
        <v>125</v>
      </c>
      <c r="D35" s="34" t="s">
        <v>496</v>
      </c>
      <c r="E35" s="35" t="s">
        <v>497</v>
      </c>
      <c r="F35" s="31" t="s">
        <v>17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42931</v>
      </c>
      <c r="C36" s="43" t="s">
        <v>125</v>
      </c>
      <c r="D36" s="44" t="s">
        <v>498</v>
      </c>
      <c r="E36" s="45" t="s">
        <v>499</v>
      </c>
      <c r="F36" s="41" t="s">
        <v>13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149999999999999" customHeight="1" x14ac:dyDescent="0.5">
      <c r="A37" s="21">
        <v>31</v>
      </c>
      <c r="B37" s="22">
        <v>42932</v>
      </c>
      <c r="C37" s="55" t="s">
        <v>125</v>
      </c>
      <c r="D37" s="71" t="s">
        <v>500</v>
      </c>
      <c r="E37" s="72" t="s">
        <v>501</v>
      </c>
      <c r="F37" s="73" t="s">
        <v>14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42933</v>
      </c>
      <c r="C38" s="33" t="s">
        <v>125</v>
      </c>
      <c r="D38" s="34" t="s">
        <v>502</v>
      </c>
      <c r="E38" s="35" t="s">
        <v>503</v>
      </c>
      <c r="F38" s="31" t="s">
        <v>15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42934</v>
      </c>
      <c r="C39" s="33" t="s">
        <v>125</v>
      </c>
      <c r="D39" s="34" t="s">
        <v>504</v>
      </c>
      <c r="E39" s="35" t="s">
        <v>505</v>
      </c>
      <c r="F39" s="31" t="s">
        <v>16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42935</v>
      </c>
      <c r="C40" s="33" t="s">
        <v>125</v>
      </c>
      <c r="D40" s="34" t="s">
        <v>506</v>
      </c>
      <c r="E40" s="35" t="s">
        <v>507</v>
      </c>
      <c r="F40" s="31" t="s">
        <v>17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42936</v>
      </c>
      <c r="C41" s="74" t="s">
        <v>125</v>
      </c>
      <c r="D41" s="65" t="s">
        <v>508</v>
      </c>
      <c r="E41" s="66" t="s">
        <v>509</v>
      </c>
      <c r="F41" s="75" t="s">
        <v>15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22">
        <v>42937</v>
      </c>
      <c r="C42" s="23" t="s">
        <v>125</v>
      </c>
      <c r="D42" s="24" t="s">
        <v>510</v>
      </c>
      <c r="E42" s="25" t="s">
        <v>511</v>
      </c>
      <c r="F42" s="21" t="s">
        <v>13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42938</v>
      </c>
      <c r="C43" s="33" t="s">
        <v>125</v>
      </c>
      <c r="D43" s="34" t="s">
        <v>512</v>
      </c>
      <c r="E43" s="35" t="s">
        <v>513</v>
      </c>
      <c r="F43" s="31" t="s">
        <v>14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42939</v>
      </c>
      <c r="C44" s="33" t="s">
        <v>125</v>
      </c>
      <c r="D44" s="34" t="s">
        <v>514</v>
      </c>
      <c r="E44" s="35" t="s">
        <v>433</v>
      </c>
      <c r="F44" s="31" t="s">
        <v>15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31">
        <v>39</v>
      </c>
      <c r="B45" s="32">
        <v>42940</v>
      </c>
      <c r="C45" s="33" t="s">
        <v>125</v>
      </c>
      <c r="D45" s="34" t="s">
        <v>515</v>
      </c>
      <c r="E45" s="35" t="s">
        <v>516</v>
      </c>
      <c r="F45" s="76" t="s">
        <v>16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42941</v>
      </c>
      <c r="C46" s="43" t="s">
        <v>125</v>
      </c>
      <c r="D46" s="44" t="s">
        <v>148</v>
      </c>
      <c r="E46" s="45" t="s">
        <v>517</v>
      </c>
      <c r="F46" s="41" t="s">
        <v>17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149999999999999" customHeight="1" x14ac:dyDescent="0.5">
      <c r="A47" s="21">
        <v>41</v>
      </c>
      <c r="B47" s="22">
        <v>42942</v>
      </c>
      <c r="C47" s="23" t="s">
        <v>125</v>
      </c>
      <c r="D47" s="24" t="s">
        <v>518</v>
      </c>
      <c r="E47" s="25" t="s">
        <v>519</v>
      </c>
      <c r="F47" s="21" t="s">
        <v>13</v>
      </c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customHeight="1" x14ac:dyDescent="0.5">
      <c r="A48" s="41">
        <v>42</v>
      </c>
      <c r="B48" s="42">
        <v>42943</v>
      </c>
      <c r="C48" s="43" t="s">
        <v>125</v>
      </c>
      <c r="D48" s="44" t="s">
        <v>520</v>
      </c>
      <c r="E48" s="45" t="s">
        <v>521</v>
      </c>
      <c r="F48" s="41" t="s">
        <v>14</v>
      </c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79">
        <f>I50+O50</f>
        <v>42</v>
      </c>
      <c r="F50" s="80" t="s">
        <v>6</v>
      </c>
      <c r="G50" s="132" t="s">
        <v>11</v>
      </c>
      <c r="H50" s="132"/>
      <c r="I50" s="134">
        <f>COUNTIF($C$7:$C$48,"ช")</f>
        <v>15</v>
      </c>
      <c r="J50" s="133"/>
      <c r="K50" s="81" t="s">
        <v>8</v>
      </c>
      <c r="L50" s="132"/>
      <c r="M50" s="200" t="s">
        <v>7</v>
      </c>
      <c r="N50" s="200"/>
      <c r="O50" s="134">
        <f>COUNTIF($C$7:$C$48,"ญ")</f>
        <v>27</v>
      </c>
      <c r="P50" s="78"/>
      <c r="Q50" s="81" t="s">
        <v>8</v>
      </c>
      <c r="X50" s="78"/>
      <c r="Y50" s="82"/>
    </row>
    <row r="51" spans="1:47" s="184" customFormat="1" ht="17.100000000000001" hidden="1" customHeight="1" x14ac:dyDescent="0.5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2"/>
      <c r="M51" s="182"/>
      <c r="N51" s="182"/>
      <c r="O51" s="182"/>
      <c r="P51" s="182"/>
      <c r="Q51" s="182"/>
      <c r="R51" s="182"/>
      <c r="S51" s="183"/>
      <c r="T51" s="183"/>
      <c r="U51" s="183"/>
      <c r="V51" s="183"/>
      <c r="W51" s="183"/>
      <c r="X51" s="183"/>
      <c r="Y51" s="182"/>
    </row>
    <row r="52" spans="1:47" s="192" customFormat="1" ht="15" hidden="1" customHeight="1" x14ac:dyDescent="0.5">
      <c r="A52" s="182"/>
      <c r="B52" s="190"/>
      <c r="C52" s="182"/>
      <c r="D52" s="191" t="s">
        <v>23</v>
      </c>
      <c r="E52" s="191">
        <f>COUNTIF($F$7:$F$48,"แดง")</f>
        <v>9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AA52" s="193"/>
    </row>
    <row r="53" spans="1:47" s="192" customFormat="1" ht="15" hidden="1" customHeight="1" x14ac:dyDescent="0.5">
      <c r="A53" s="182"/>
      <c r="B53" s="190"/>
      <c r="C53" s="182"/>
      <c r="D53" s="194" t="s">
        <v>24</v>
      </c>
      <c r="E53" s="191">
        <f>COUNTIF($F$7:$F$48,"เหลือง")</f>
        <v>9</v>
      </c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AA53" s="193"/>
    </row>
    <row r="54" spans="1:47" s="192" customFormat="1" ht="15" hidden="1" customHeight="1" x14ac:dyDescent="0.5">
      <c r="A54" s="182"/>
      <c r="B54" s="190"/>
      <c r="C54" s="182"/>
      <c r="D54" s="194" t="s">
        <v>25</v>
      </c>
      <c r="E54" s="191">
        <f>COUNTIF($F$7:$F$48,"น้ำเงิน")</f>
        <v>8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AA54" s="193"/>
    </row>
    <row r="55" spans="1:47" s="192" customFormat="1" ht="15" hidden="1" customHeight="1" x14ac:dyDescent="0.5">
      <c r="A55" s="182"/>
      <c r="B55" s="190"/>
      <c r="C55" s="182"/>
      <c r="D55" s="194" t="s">
        <v>26</v>
      </c>
      <c r="E55" s="191">
        <f>COUNTIF($F$7:$F$48,"ม่วง")</f>
        <v>8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AA55" s="193"/>
    </row>
    <row r="56" spans="1:47" s="192" customFormat="1" ht="15" hidden="1" customHeight="1" x14ac:dyDescent="0.5">
      <c r="A56" s="182"/>
      <c r="B56" s="190"/>
      <c r="C56" s="182"/>
      <c r="D56" s="194" t="s">
        <v>27</v>
      </c>
      <c r="E56" s="191">
        <f>COUNTIF($F$7:$F$48,"ฟ้า")</f>
        <v>8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AA56" s="193"/>
    </row>
    <row r="57" spans="1:47" s="192" customFormat="1" ht="15" hidden="1" customHeight="1" x14ac:dyDescent="0.5">
      <c r="A57" s="182"/>
      <c r="B57" s="190"/>
      <c r="C57" s="182"/>
      <c r="D57" s="194" t="s">
        <v>5</v>
      </c>
      <c r="E57" s="191">
        <f>SUM(E52:E56)</f>
        <v>42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</row>
    <row r="58" spans="1:47" s="192" customFormat="1" ht="15" customHeight="1" x14ac:dyDescent="0.5">
      <c r="B58" s="195"/>
      <c r="C58" s="196"/>
      <c r="D58" s="197"/>
      <c r="E58" s="197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</row>
    <row r="59" spans="1:47" s="192" customFormat="1" ht="15" customHeight="1" x14ac:dyDescent="0.5">
      <c r="B59" s="195"/>
      <c r="C59" s="196"/>
      <c r="D59" s="197"/>
      <c r="E59" s="197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</row>
    <row r="60" spans="1:47" s="192" customFormat="1" ht="15" customHeight="1" x14ac:dyDescent="0.5">
      <c r="B60" s="195"/>
      <c r="C60" s="198"/>
      <c r="D60" s="199"/>
      <c r="E60" s="199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61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7" t="str">
        <f>'ยอด ม.3'!B16</f>
        <v>นางสาวอุทัยรัตน์ สุบรรณ์</v>
      </c>
    </row>
    <row r="2" spans="1:42" s="16" customFormat="1" ht="18" customHeight="1" x14ac:dyDescent="0.5">
      <c r="B2" s="97" t="s">
        <v>46</v>
      </c>
      <c r="C2" s="94"/>
      <c r="D2" s="95"/>
      <c r="E2" s="96" t="s">
        <v>57</v>
      </c>
      <c r="M2" s="16" t="s">
        <v>47</v>
      </c>
      <c r="R2" s="17" t="str">
        <f>'ยอด ม.3'!B17</f>
        <v>นางสาวพิไลพร ขวัญเมือง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ม.3'!F16</f>
        <v>322</v>
      </c>
      <c r="X4" s="262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42944</v>
      </c>
      <c r="C7" s="23" t="s">
        <v>88</v>
      </c>
      <c r="D7" s="24" t="s">
        <v>222</v>
      </c>
      <c r="E7" s="25" t="s">
        <v>522</v>
      </c>
      <c r="F7" s="26" t="s">
        <v>15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42945</v>
      </c>
      <c r="C8" s="33" t="s">
        <v>88</v>
      </c>
      <c r="D8" s="34" t="s">
        <v>523</v>
      </c>
      <c r="E8" s="35" t="s">
        <v>524</v>
      </c>
      <c r="F8" s="31" t="s">
        <v>16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42946</v>
      </c>
      <c r="C9" s="33" t="s">
        <v>88</v>
      </c>
      <c r="D9" s="34" t="s">
        <v>525</v>
      </c>
      <c r="E9" s="35" t="s">
        <v>526</v>
      </c>
      <c r="F9" s="31" t="s">
        <v>17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42947</v>
      </c>
      <c r="C10" s="33" t="s">
        <v>88</v>
      </c>
      <c r="D10" s="34" t="s">
        <v>527</v>
      </c>
      <c r="E10" s="35" t="s">
        <v>528</v>
      </c>
      <c r="F10" s="31" t="s">
        <v>13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42948</v>
      </c>
      <c r="C11" s="43" t="s">
        <v>88</v>
      </c>
      <c r="D11" s="44" t="s">
        <v>236</v>
      </c>
      <c r="E11" s="45" t="s">
        <v>529</v>
      </c>
      <c r="F11" s="41" t="s">
        <v>14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5" customHeight="1" x14ac:dyDescent="0.5">
      <c r="A12" s="21">
        <v>6</v>
      </c>
      <c r="B12" s="22">
        <v>42949</v>
      </c>
      <c r="C12" s="23" t="s">
        <v>88</v>
      </c>
      <c r="D12" s="24" t="s">
        <v>530</v>
      </c>
      <c r="E12" s="25" t="s">
        <v>531</v>
      </c>
      <c r="F12" s="26" t="s">
        <v>15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42950</v>
      </c>
      <c r="C13" s="33" t="s">
        <v>88</v>
      </c>
      <c r="D13" s="34" t="s">
        <v>532</v>
      </c>
      <c r="E13" s="35" t="s">
        <v>533</v>
      </c>
      <c r="F13" s="31" t="s">
        <v>16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42951</v>
      </c>
      <c r="C14" s="33" t="s">
        <v>88</v>
      </c>
      <c r="D14" s="34" t="s">
        <v>462</v>
      </c>
      <c r="E14" s="35" t="s">
        <v>534</v>
      </c>
      <c r="F14" s="31" t="s">
        <v>17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42952</v>
      </c>
      <c r="C15" s="33" t="s">
        <v>88</v>
      </c>
      <c r="D15" s="34" t="s">
        <v>535</v>
      </c>
      <c r="E15" s="35" t="s">
        <v>536</v>
      </c>
      <c r="F15" s="31" t="s">
        <v>13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42953</v>
      </c>
      <c r="C16" s="43" t="s">
        <v>88</v>
      </c>
      <c r="D16" s="44" t="s">
        <v>537</v>
      </c>
      <c r="E16" s="45" t="s">
        <v>538</v>
      </c>
      <c r="F16" s="41" t="s">
        <v>14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5.95" customHeight="1" x14ac:dyDescent="0.5">
      <c r="A17" s="21">
        <v>11</v>
      </c>
      <c r="B17" s="22">
        <v>42954</v>
      </c>
      <c r="C17" s="23" t="s">
        <v>88</v>
      </c>
      <c r="D17" s="24" t="s">
        <v>539</v>
      </c>
      <c r="E17" s="25" t="s">
        <v>540</v>
      </c>
      <c r="F17" s="26" t="s">
        <v>15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42955</v>
      </c>
      <c r="C18" s="52" t="s">
        <v>88</v>
      </c>
      <c r="D18" s="34" t="s">
        <v>541</v>
      </c>
      <c r="E18" s="35" t="s">
        <v>542</v>
      </c>
      <c r="F18" s="31" t="s">
        <v>16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42956</v>
      </c>
      <c r="C19" s="33" t="s">
        <v>88</v>
      </c>
      <c r="D19" s="53" t="s">
        <v>543</v>
      </c>
      <c r="E19" s="54" t="s">
        <v>544</v>
      </c>
      <c r="F19" s="31" t="s">
        <v>17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42957</v>
      </c>
      <c r="C20" s="33" t="s">
        <v>88</v>
      </c>
      <c r="D20" s="34" t="s">
        <v>545</v>
      </c>
      <c r="E20" s="35" t="s">
        <v>546</v>
      </c>
      <c r="F20" s="31" t="s">
        <v>13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42958</v>
      </c>
      <c r="C21" s="43" t="s">
        <v>88</v>
      </c>
      <c r="D21" s="44" t="s">
        <v>547</v>
      </c>
      <c r="E21" s="45" t="s">
        <v>548</v>
      </c>
      <c r="F21" s="41" t="s">
        <v>14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42959</v>
      </c>
      <c r="C22" s="23" t="s">
        <v>88</v>
      </c>
      <c r="D22" s="24" t="s">
        <v>549</v>
      </c>
      <c r="E22" s="25" t="s">
        <v>550</v>
      </c>
      <c r="F22" s="26" t="s">
        <v>17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42960</v>
      </c>
      <c r="C23" s="33" t="s">
        <v>88</v>
      </c>
      <c r="D23" s="34" t="s">
        <v>551</v>
      </c>
      <c r="E23" s="35" t="s">
        <v>552</v>
      </c>
      <c r="F23" s="31" t="s">
        <v>15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42961</v>
      </c>
      <c r="C24" s="33" t="s">
        <v>88</v>
      </c>
      <c r="D24" s="34" t="s">
        <v>553</v>
      </c>
      <c r="E24" s="35" t="s">
        <v>554</v>
      </c>
      <c r="F24" s="31" t="s">
        <v>16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42962</v>
      </c>
      <c r="C25" s="33" t="s">
        <v>88</v>
      </c>
      <c r="D25" s="34" t="s">
        <v>555</v>
      </c>
      <c r="E25" s="35" t="s">
        <v>556</v>
      </c>
      <c r="F25" s="31" t="s">
        <v>17</v>
      </c>
      <c r="G25" s="275"/>
      <c r="H25" s="276"/>
      <c r="I25" s="276"/>
      <c r="J25" s="276"/>
      <c r="K25" s="276"/>
      <c r="L25" s="276"/>
      <c r="M25" s="27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42">
        <v>42963</v>
      </c>
      <c r="C26" s="43" t="s">
        <v>88</v>
      </c>
      <c r="D26" s="44" t="s">
        <v>557</v>
      </c>
      <c r="E26" s="45" t="s">
        <v>558</v>
      </c>
      <c r="F26" s="41" t="s">
        <v>13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5.95" customHeight="1" x14ac:dyDescent="0.5">
      <c r="A27" s="21">
        <v>21</v>
      </c>
      <c r="B27" s="22">
        <v>42964</v>
      </c>
      <c r="C27" s="55" t="s">
        <v>88</v>
      </c>
      <c r="D27" s="56" t="s">
        <v>559</v>
      </c>
      <c r="E27" s="57" t="s">
        <v>560</v>
      </c>
      <c r="F27" s="26" t="s">
        <v>14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42965</v>
      </c>
      <c r="C28" s="61" t="s">
        <v>125</v>
      </c>
      <c r="D28" s="34" t="s">
        <v>561</v>
      </c>
      <c r="E28" s="35" t="s">
        <v>562</v>
      </c>
      <c r="F28" s="31" t="s">
        <v>15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42966</v>
      </c>
      <c r="C29" s="33" t="s">
        <v>125</v>
      </c>
      <c r="D29" s="62" t="s">
        <v>563</v>
      </c>
      <c r="E29" s="63" t="s">
        <v>564</v>
      </c>
      <c r="F29" s="31" t="s">
        <v>16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42967</v>
      </c>
      <c r="C30" s="33" t="s">
        <v>125</v>
      </c>
      <c r="D30" s="34" t="s">
        <v>565</v>
      </c>
      <c r="E30" s="35" t="s">
        <v>566</v>
      </c>
      <c r="F30" s="31" t="s">
        <v>17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42968</v>
      </c>
      <c r="C31" s="64" t="s">
        <v>125</v>
      </c>
      <c r="D31" s="65" t="s">
        <v>567</v>
      </c>
      <c r="E31" s="66" t="s">
        <v>568</v>
      </c>
      <c r="F31" s="41" t="s">
        <v>13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5.95" customHeight="1" x14ac:dyDescent="0.5">
      <c r="A32" s="21">
        <v>26</v>
      </c>
      <c r="B32" s="22">
        <v>42969</v>
      </c>
      <c r="C32" s="23" t="s">
        <v>125</v>
      </c>
      <c r="D32" s="24" t="s">
        <v>569</v>
      </c>
      <c r="E32" s="25" t="s">
        <v>570</v>
      </c>
      <c r="F32" s="26" t="s">
        <v>14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42971</v>
      </c>
      <c r="C33" s="33" t="s">
        <v>125</v>
      </c>
      <c r="D33" s="34" t="s">
        <v>571</v>
      </c>
      <c r="E33" s="35" t="s">
        <v>572</v>
      </c>
      <c r="F33" s="31" t="s">
        <v>16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149">
        <v>42972</v>
      </c>
      <c r="C34" s="150" t="s">
        <v>125</v>
      </c>
      <c r="D34" s="151" t="s">
        <v>573</v>
      </c>
      <c r="E34" s="152" t="s">
        <v>574</v>
      </c>
      <c r="F34" s="153" t="s">
        <v>17</v>
      </c>
      <c r="G34" s="85"/>
      <c r="H34" s="145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47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42973</v>
      </c>
      <c r="C35" s="33" t="s">
        <v>125</v>
      </c>
      <c r="D35" s="34" t="s">
        <v>575</v>
      </c>
      <c r="E35" s="35" t="s">
        <v>576</v>
      </c>
      <c r="F35" s="31" t="s">
        <v>13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48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42974</v>
      </c>
      <c r="C36" s="43" t="s">
        <v>125</v>
      </c>
      <c r="D36" s="44" t="s">
        <v>577</v>
      </c>
      <c r="E36" s="45" t="s">
        <v>578</v>
      </c>
      <c r="F36" s="41" t="s">
        <v>14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5" customHeight="1" x14ac:dyDescent="0.5">
      <c r="A37" s="21">
        <v>31</v>
      </c>
      <c r="B37" s="22">
        <v>42975</v>
      </c>
      <c r="C37" s="55" t="s">
        <v>125</v>
      </c>
      <c r="D37" s="71" t="s">
        <v>579</v>
      </c>
      <c r="E37" s="72" t="s">
        <v>580</v>
      </c>
      <c r="F37" s="73" t="s">
        <v>15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42976</v>
      </c>
      <c r="C38" s="33" t="s">
        <v>125</v>
      </c>
      <c r="D38" s="34" t="s">
        <v>581</v>
      </c>
      <c r="E38" s="35" t="s">
        <v>96</v>
      </c>
      <c r="F38" s="31" t="s">
        <v>16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42977</v>
      </c>
      <c r="C39" s="33" t="s">
        <v>125</v>
      </c>
      <c r="D39" s="34" t="s">
        <v>582</v>
      </c>
      <c r="E39" s="35" t="s">
        <v>583</v>
      </c>
      <c r="F39" s="31" t="s">
        <v>17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42978</v>
      </c>
      <c r="C40" s="33" t="s">
        <v>125</v>
      </c>
      <c r="D40" s="34" t="s">
        <v>584</v>
      </c>
      <c r="E40" s="35" t="s">
        <v>585</v>
      </c>
      <c r="F40" s="31" t="s">
        <v>13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42979</v>
      </c>
      <c r="C41" s="74" t="s">
        <v>125</v>
      </c>
      <c r="D41" s="65" t="s">
        <v>586</v>
      </c>
      <c r="E41" s="66" t="s">
        <v>587</v>
      </c>
      <c r="F41" s="75" t="s">
        <v>14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5.95" customHeight="1" x14ac:dyDescent="0.5">
      <c r="A42" s="21">
        <v>36</v>
      </c>
      <c r="B42" s="22">
        <v>42980</v>
      </c>
      <c r="C42" s="23" t="s">
        <v>125</v>
      </c>
      <c r="D42" s="24" t="s">
        <v>588</v>
      </c>
      <c r="E42" s="25" t="s">
        <v>589</v>
      </c>
      <c r="F42" s="21" t="s">
        <v>15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42981</v>
      </c>
      <c r="C43" s="33" t="s">
        <v>125</v>
      </c>
      <c r="D43" s="34" t="s">
        <v>590</v>
      </c>
      <c r="E43" s="35" t="s">
        <v>591</v>
      </c>
      <c r="F43" s="31" t="s">
        <v>16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42982</v>
      </c>
      <c r="C44" s="33" t="s">
        <v>125</v>
      </c>
      <c r="D44" s="34" t="s">
        <v>592</v>
      </c>
      <c r="E44" s="35" t="s">
        <v>593</v>
      </c>
      <c r="F44" s="31" t="s">
        <v>13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31">
        <v>39</v>
      </c>
      <c r="B45" s="32">
        <v>42983</v>
      </c>
      <c r="C45" s="33" t="s">
        <v>125</v>
      </c>
      <c r="D45" s="34" t="s">
        <v>594</v>
      </c>
      <c r="E45" s="35" t="s">
        <v>595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42984</v>
      </c>
      <c r="C46" s="43" t="s">
        <v>125</v>
      </c>
      <c r="D46" s="44" t="s">
        <v>596</v>
      </c>
      <c r="E46" s="45" t="s">
        <v>597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50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5.95" customHeight="1" x14ac:dyDescent="0.5">
      <c r="A47" s="21">
        <v>41</v>
      </c>
      <c r="B47" s="22">
        <v>42985</v>
      </c>
      <c r="C47" s="23" t="s">
        <v>125</v>
      </c>
      <c r="D47" s="24" t="s">
        <v>598</v>
      </c>
      <c r="E47" s="25" t="s">
        <v>599</v>
      </c>
      <c r="F47" s="21" t="s">
        <v>16</v>
      </c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customHeight="1" x14ac:dyDescent="0.5">
      <c r="A48" s="41">
        <v>42</v>
      </c>
      <c r="B48" s="259">
        <v>44488</v>
      </c>
      <c r="C48" s="248" t="s">
        <v>125</v>
      </c>
      <c r="D48" s="249" t="s">
        <v>960</v>
      </c>
      <c r="E48" s="250" t="s">
        <v>961</v>
      </c>
      <c r="F48" s="251" t="s">
        <v>17</v>
      </c>
      <c r="G48" s="252" t="s">
        <v>962</v>
      </c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79">
        <f>I50+O50</f>
        <v>42</v>
      </c>
      <c r="F50" s="80" t="s">
        <v>6</v>
      </c>
      <c r="G50" s="132" t="s">
        <v>11</v>
      </c>
      <c r="H50" s="132"/>
      <c r="I50" s="134">
        <f>COUNTIF($C$7:$C$48,"ช")</f>
        <v>21</v>
      </c>
      <c r="J50" s="133"/>
      <c r="K50" s="81" t="s">
        <v>8</v>
      </c>
      <c r="L50" s="132"/>
      <c r="M50" s="200" t="s">
        <v>7</v>
      </c>
      <c r="N50" s="200"/>
      <c r="O50" s="134">
        <f>COUNTIF($C$7:$C$48,"ญ")</f>
        <v>21</v>
      </c>
      <c r="P50" s="133"/>
      <c r="Q50" s="81" t="s">
        <v>8</v>
      </c>
      <c r="X50" s="78"/>
      <c r="Y50" s="82"/>
    </row>
    <row r="51" spans="1:47" s="184" customFormat="1" ht="17.100000000000001" hidden="1" customHeight="1" x14ac:dyDescent="0.5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2"/>
      <c r="M51" s="182"/>
      <c r="N51" s="182"/>
      <c r="O51" s="182"/>
      <c r="P51" s="182"/>
      <c r="Q51" s="182"/>
      <c r="R51" s="182"/>
      <c r="S51" s="183"/>
      <c r="T51" s="183"/>
      <c r="U51" s="183"/>
      <c r="V51" s="183"/>
      <c r="W51" s="183"/>
      <c r="X51" s="183"/>
      <c r="Y51" s="182"/>
    </row>
    <row r="52" spans="1:47" s="192" customFormat="1" ht="15" hidden="1" customHeight="1" x14ac:dyDescent="0.5">
      <c r="A52" s="182"/>
      <c r="B52" s="190"/>
      <c r="C52" s="182"/>
      <c r="D52" s="191" t="s">
        <v>23</v>
      </c>
      <c r="E52" s="191">
        <f>COUNTIF($F$7:$F$48,"แดง")</f>
        <v>8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AA52" s="193"/>
    </row>
    <row r="53" spans="1:47" s="192" customFormat="1" ht="15" hidden="1" customHeight="1" x14ac:dyDescent="0.5">
      <c r="A53" s="182"/>
      <c r="B53" s="190"/>
      <c r="C53" s="182"/>
      <c r="D53" s="194" t="s">
        <v>24</v>
      </c>
      <c r="E53" s="191">
        <f>COUNTIF($F$7:$F$48,"เหลือง")</f>
        <v>8</v>
      </c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AA53" s="193"/>
    </row>
    <row r="54" spans="1:47" s="192" customFormat="1" ht="15" hidden="1" customHeight="1" x14ac:dyDescent="0.5">
      <c r="A54" s="182"/>
      <c r="B54" s="190"/>
      <c r="C54" s="182"/>
      <c r="D54" s="194" t="s">
        <v>25</v>
      </c>
      <c r="E54" s="191">
        <f>COUNTIF($F$7:$F$48,"น้ำเงิน")</f>
        <v>8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AA54" s="193"/>
    </row>
    <row r="55" spans="1:47" s="192" customFormat="1" ht="15" hidden="1" customHeight="1" x14ac:dyDescent="0.5">
      <c r="A55" s="182"/>
      <c r="B55" s="190"/>
      <c r="C55" s="182"/>
      <c r="D55" s="194" t="s">
        <v>26</v>
      </c>
      <c r="E55" s="191">
        <f>COUNTIF($F$7:$F$48,"ม่วง")</f>
        <v>9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AA55" s="193"/>
    </row>
    <row r="56" spans="1:47" s="192" customFormat="1" ht="15" hidden="1" customHeight="1" x14ac:dyDescent="0.5">
      <c r="A56" s="182"/>
      <c r="B56" s="190"/>
      <c r="C56" s="182"/>
      <c r="D56" s="194" t="s">
        <v>27</v>
      </c>
      <c r="E56" s="191">
        <f>COUNTIF($F$7:$F$48,"ฟ้า")</f>
        <v>9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AA56" s="193"/>
    </row>
    <row r="57" spans="1:47" s="192" customFormat="1" ht="15" hidden="1" customHeight="1" x14ac:dyDescent="0.5">
      <c r="A57" s="182"/>
      <c r="B57" s="190"/>
      <c r="C57" s="182"/>
      <c r="D57" s="194" t="s">
        <v>5</v>
      </c>
      <c r="E57" s="191">
        <f>SUM(E52:E56)</f>
        <v>42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</row>
    <row r="58" spans="1:47" s="192" customFormat="1" ht="15" hidden="1" customHeight="1" x14ac:dyDescent="0.5">
      <c r="B58" s="195"/>
      <c r="C58" s="196"/>
      <c r="D58" s="197"/>
      <c r="E58" s="197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</row>
    <row r="59" spans="1:47" s="192" customFormat="1" ht="15" customHeight="1" x14ac:dyDescent="0.5">
      <c r="B59" s="195"/>
      <c r="C59" s="196"/>
      <c r="D59" s="197"/>
      <c r="E59" s="197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</row>
    <row r="60" spans="1:47" s="192" customFormat="1" ht="15" customHeight="1" x14ac:dyDescent="0.5">
      <c r="B60" s="195"/>
      <c r="C60" s="198"/>
      <c r="D60" s="199"/>
      <c r="E60" s="199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</row>
    <row r="61" spans="1:47" s="192" customFormat="1" ht="15" customHeight="1" x14ac:dyDescent="0.5">
      <c r="B61" s="195"/>
      <c r="C61" s="196"/>
      <c r="D61" s="197"/>
      <c r="E61" s="197"/>
      <c r="AA61" s="193"/>
    </row>
  </sheetData>
  <mergeCells count="8">
    <mergeCell ref="G25:M25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60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6" t="str">
        <f>'ยอด ม.3'!B18</f>
        <v>นางธรชญาน์  เหมทานนท์</v>
      </c>
    </row>
    <row r="2" spans="1:42" s="16" customFormat="1" ht="18" customHeight="1" x14ac:dyDescent="0.5">
      <c r="B2" s="97" t="s">
        <v>46</v>
      </c>
      <c r="C2" s="94"/>
      <c r="D2" s="95"/>
      <c r="E2" s="96" t="s">
        <v>58</v>
      </c>
      <c r="M2" s="16" t="s">
        <v>47</v>
      </c>
      <c r="R2" s="16" t="str">
        <f>'ยอด ม.3'!B19</f>
        <v>นางสาวพัชรีวรรณ อินทสุรัช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ม.3'!F18</f>
        <v>331</v>
      </c>
      <c r="X4" s="262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42986</v>
      </c>
      <c r="C7" s="206" t="s">
        <v>88</v>
      </c>
      <c r="D7" s="207" t="s">
        <v>299</v>
      </c>
      <c r="E7" s="208" t="s">
        <v>600</v>
      </c>
      <c r="F7" s="26" t="s">
        <v>17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42987</v>
      </c>
      <c r="C8" s="61" t="s">
        <v>88</v>
      </c>
      <c r="D8" s="62" t="s">
        <v>601</v>
      </c>
      <c r="E8" s="63" t="s">
        <v>602</v>
      </c>
      <c r="F8" s="31" t="s">
        <v>13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42988</v>
      </c>
      <c r="C9" s="61" t="s">
        <v>88</v>
      </c>
      <c r="D9" s="62" t="s">
        <v>603</v>
      </c>
      <c r="E9" s="63" t="s">
        <v>604</v>
      </c>
      <c r="F9" s="31" t="s">
        <v>14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42989</v>
      </c>
      <c r="C10" s="61" t="s">
        <v>88</v>
      </c>
      <c r="D10" s="62" t="s">
        <v>364</v>
      </c>
      <c r="E10" s="63" t="s">
        <v>605</v>
      </c>
      <c r="F10" s="31" t="s">
        <v>15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42990</v>
      </c>
      <c r="C11" s="209" t="s">
        <v>88</v>
      </c>
      <c r="D11" s="210" t="s">
        <v>606</v>
      </c>
      <c r="E11" s="211" t="s">
        <v>607</v>
      </c>
      <c r="F11" s="41" t="s">
        <v>16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42991</v>
      </c>
      <c r="C12" s="206" t="s">
        <v>88</v>
      </c>
      <c r="D12" s="207" t="s">
        <v>608</v>
      </c>
      <c r="E12" s="208" t="s">
        <v>609</v>
      </c>
      <c r="F12" s="26" t="s">
        <v>17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42992</v>
      </c>
      <c r="C13" s="61" t="s">
        <v>88</v>
      </c>
      <c r="D13" s="62" t="s">
        <v>610</v>
      </c>
      <c r="E13" s="63" t="s">
        <v>611</v>
      </c>
      <c r="F13" s="31" t="s">
        <v>13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42993</v>
      </c>
      <c r="C14" s="61" t="s">
        <v>88</v>
      </c>
      <c r="D14" s="62" t="s">
        <v>612</v>
      </c>
      <c r="E14" s="63" t="s">
        <v>613</v>
      </c>
      <c r="F14" s="31" t="s">
        <v>14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42994</v>
      </c>
      <c r="C15" s="61" t="s">
        <v>88</v>
      </c>
      <c r="D15" s="62" t="s">
        <v>614</v>
      </c>
      <c r="E15" s="63" t="s">
        <v>615</v>
      </c>
      <c r="F15" s="31" t="s">
        <v>15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42995</v>
      </c>
      <c r="C16" s="209" t="s">
        <v>88</v>
      </c>
      <c r="D16" s="210" t="s">
        <v>171</v>
      </c>
      <c r="E16" s="211" t="s">
        <v>616</v>
      </c>
      <c r="F16" s="41" t="s">
        <v>16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5.95" customHeight="1" x14ac:dyDescent="0.5">
      <c r="A17" s="21">
        <v>11</v>
      </c>
      <c r="B17" s="22">
        <v>42996</v>
      </c>
      <c r="C17" s="206" t="s">
        <v>88</v>
      </c>
      <c r="D17" s="207" t="s">
        <v>617</v>
      </c>
      <c r="E17" s="208" t="s">
        <v>618</v>
      </c>
      <c r="F17" s="26" t="s">
        <v>17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42997</v>
      </c>
      <c r="C18" s="212" t="s">
        <v>88</v>
      </c>
      <c r="D18" s="62" t="s">
        <v>619</v>
      </c>
      <c r="E18" s="63" t="s">
        <v>620</v>
      </c>
      <c r="F18" s="31" t="s">
        <v>13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42998</v>
      </c>
      <c r="C19" s="61" t="s">
        <v>88</v>
      </c>
      <c r="D19" s="213" t="s">
        <v>621</v>
      </c>
      <c r="E19" s="214" t="s">
        <v>622</v>
      </c>
      <c r="F19" s="31" t="s">
        <v>14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42999</v>
      </c>
      <c r="C20" s="61" t="s">
        <v>88</v>
      </c>
      <c r="D20" s="62" t="s">
        <v>555</v>
      </c>
      <c r="E20" s="63" t="s">
        <v>623</v>
      </c>
      <c r="F20" s="31" t="s">
        <v>15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43000</v>
      </c>
      <c r="C21" s="209" t="s">
        <v>88</v>
      </c>
      <c r="D21" s="210" t="s">
        <v>624</v>
      </c>
      <c r="E21" s="211" t="s">
        <v>625</v>
      </c>
      <c r="F21" s="41" t="s">
        <v>16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43001</v>
      </c>
      <c r="C22" s="206" t="s">
        <v>88</v>
      </c>
      <c r="D22" s="207" t="s">
        <v>626</v>
      </c>
      <c r="E22" s="208" t="s">
        <v>627</v>
      </c>
      <c r="F22" s="26" t="s">
        <v>17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43002</v>
      </c>
      <c r="C23" s="61" t="s">
        <v>88</v>
      </c>
      <c r="D23" s="62" t="s">
        <v>628</v>
      </c>
      <c r="E23" s="63" t="s">
        <v>629</v>
      </c>
      <c r="F23" s="31" t="s">
        <v>13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43003</v>
      </c>
      <c r="C24" s="61" t="s">
        <v>88</v>
      </c>
      <c r="D24" s="62" t="s">
        <v>256</v>
      </c>
      <c r="E24" s="63" t="s">
        <v>630</v>
      </c>
      <c r="F24" s="31" t="s">
        <v>14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5.95" customHeight="1" x14ac:dyDescent="0.5">
      <c r="A25" s="31">
        <v>19</v>
      </c>
      <c r="B25" s="32">
        <v>43004</v>
      </c>
      <c r="C25" s="61" t="s">
        <v>88</v>
      </c>
      <c r="D25" s="62" t="s">
        <v>631</v>
      </c>
      <c r="E25" s="63" t="s">
        <v>632</v>
      </c>
      <c r="F25" s="31" t="s">
        <v>15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5">
      <c r="A26" s="41">
        <v>20</v>
      </c>
      <c r="B26" s="42">
        <v>43005</v>
      </c>
      <c r="C26" s="209" t="s">
        <v>88</v>
      </c>
      <c r="D26" s="210" t="s">
        <v>633</v>
      </c>
      <c r="E26" s="211" t="s">
        <v>634</v>
      </c>
      <c r="F26" s="41" t="s">
        <v>16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149999999999999" customHeight="1" x14ac:dyDescent="0.5">
      <c r="A27" s="21">
        <v>21</v>
      </c>
      <c r="B27" s="22">
        <v>43006</v>
      </c>
      <c r="C27" s="215" t="s">
        <v>125</v>
      </c>
      <c r="D27" s="56" t="s">
        <v>635</v>
      </c>
      <c r="E27" s="57" t="s">
        <v>636</v>
      </c>
      <c r="F27" s="26" t="s">
        <v>17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43007</v>
      </c>
      <c r="C28" s="61" t="s">
        <v>125</v>
      </c>
      <c r="D28" s="62" t="s">
        <v>637</v>
      </c>
      <c r="E28" s="63" t="s">
        <v>638</v>
      </c>
      <c r="F28" s="31" t="s">
        <v>13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43008</v>
      </c>
      <c r="C29" s="61" t="s">
        <v>125</v>
      </c>
      <c r="D29" s="62" t="s">
        <v>639</v>
      </c>
      <c r="E29" s="63" t="s">
        <v>640</v>
      </c>
      <c r="F29" s="31" t="s">
        <v>14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43009</v>
      </c>
      <c r="C30" s="61" t="s">
        <v>125</v>
      </c>
      <c r="D30" s="62" t="s">
        <v>641</v>
      </c>
      <c r="E30" s="63" t="s">
        <v>100</v>
      </c>
      <c r="F30" s="31" t="s">
        <v>15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43010</v>
      </c>
      <c r="C31" s="216" t="s">
        <v>125</v>
      </c>
      <c r="D31" s="217" t="s">
        <v>642</v>
      </c>
      <c r="E31" s="218" t="s">
        <v>643</v>
      </c>
      <c r="F31" s="41" t="s">
        <v>16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149999999999999" customHeight="1" x14ac:dyDescent="0.5">
      <c r="A32" s="21">
        <v>26</v>
      </c>
      <c r="B32" s="22">
        <v>43011</v>
      </c>
      <c r="C32" s="206" t="s">
        <v>125</v>
      </c>
      <c r="D32" s="207" t="s">
        <v>644</v>
      </c>
      <c r="E32" s="208" t="s">
        <v>645</v>
      </c>
      <c r="F32" s="26" t="s">
        <v>17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43012</v>
      </c>
      <c r="C33" s="61" t="s">
        <v>125</v>
      </c>
      <c r="D33" s="62" t="s">
        <v>646</v>
      </c>
      <c r="E33" s="63" t="s">
        <v>647</v>
      </c>
      <c r="F33" s="31" t="s">
        <v>13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43013</v>
      </c>
      <c r="C34" s="61" t="s">
        <v>125</v>
      </c>
      <c r="D34" s="62" t="s">
        <v>648</v>
      </c>
      <c r="E34" s="63" t="s">
        <v>649</v>
      </c>
      <c r="F34" s="31" t="s">
        <v>14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43014</v>
      </c>
      <c r="C35" s="61" t="s">
        <v>125</v>
      </c>
      <c r="D35" s="62" t="s">
        <v>650</v>
      </c>
      <c r="E35" s="63" t="s">
        <v>651</v>
      </c>
      <c r="F35" s="31" t="s">
        <v>15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43015</v>
      </c>
      <c r="C36" s="209" t="s">
        <v>125</v>
      </c>
      <c r="D36" s="210" t="s">
        <v>652</v>
      </c>
      <c r="E36" s="211" t="s">
        <v>653</v>
      </c>
      <c r="F36" s="41" t="s">
        <v>16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5" customHeight="1" x14ac:dyDescent="0.5">
      <c r="A37" s="21">
        <v>31</v>
      </c>
      <c r="B37" s="22">
        <v>43016</v>
      </c>
      <c r="C37" s="215" t="s">
        <v>125</v>
      </c>
      <c r="D37" s="56" t="s">
        <v>654</v>
      </c>
      <c r="E37" s="57" t="s">
        <v>655</v>
      </c>
      <c r="F37" s="73" t="s">
        <v>17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43017</v>
      </c>
      <c r="C38" s="61" t="s">
        <v>125</v>
      </c>
      <c r="D38" s="62" t="s">
        <v>656</v>
      </c>
      <c r="E38" s="63" t="s">
        <v>657</v>
      </c>
      <c r="F38" s="31" t="s">
        <v>13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43018</v>
      </c>
      <c r="C39" s="61" t="s">
        <v>125</v>
      </c>
      <c r="D39" s="62" t="s">
        <v>136</v>
      </c>
      <c r="E39" s="63" t="s">
        <v>658</v>
      </c>
      <c r="F39" s="31" t="s">
        <v>14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43019</v>
      </c>
      <c r="C40" s="61" t="s">
        <v>125</v>
      </c>
      <c r="D40" s="62" t="s">
        <v>659</v>
      </c>
      <c r="E40" s="63" t="s">
        <v>660</v>
      </c>
      <c r="F40" s="31" t="s">
        <v>15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43020</v>
      </c>
      <c r="C41" s="223" t="s">
        <v>125</v>
      </c>
      <c r="D41" s="217" t="s">
        <v>661</v>
      </c>
      <c r="E41" s="218" t="s">
        <v>662</v>
      </c>
      <c r="F41" s="75" t="s">
        <v>16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22">
        <v>43021</v>
      </c>
      <c r="C42" s="206" t="s">
        <v>125</v>
      </c>
      <c r="D42" s="207" t="s">
        <v>663</v>
      </c>
      <c r="E42" s="208" t="s">
        <v>664</v>
      </c>
      <c r="F42" s="21" t="s">
        <v>17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43022</v>
      </c>
      <c r="C43" s="61" t="s">
        <v>125</v>
      </c>
      <c r="D43" s="62" t="s">
        <v>665</v>
      </c>
      <c r="E43" s="63" t="s">
        <v>666</v>
      </c>
      <c r="F43" s="31" t="s">
        <v>13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43023</v>
      </c>
      <c r="C44" s="61" t="s">
        <v>125</v>
      </c>
      <c r="D44" s="62" t="s">
        <v>667</v>
      </c>
      <c r="E44" s="63" t="s">
        <v>668</v>
      </c>
      <c r="F44" s="31" t="s">
        <v>14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31">
        <v>39</v>
      </c>
      <c r="B45" s="32">
        <v>43024</v>
      </c>
      <c r="C45" s="61" t="s">
        <v>125</v>
      </c>
      <c r="D45" s="62" t="s">
        <v>669</v>
      </c>
      <c r="E45" s="63" t="s">
        <v>670</v>
      </c>
      <c r="F45" s="76" t="s">
        <v>15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43025</v>
      </c>
      <c r="C46" s="209" t="s">
        <v>125</v>
      </c>
      <c r="D46" s="210" t="s">
        <v>671</v>
      </c>
      <c r="E46" s="211" t="s">
        <v>672</v>
      </c>
      <c r="F46" s="41" t="s">
        <v>16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149999999999999" customHeight="1" x14ac:dyDescent="0.5">
      <c r="A47" s="21">
        <v>41</v>
      </c>
      <c r="B47" s="22">
        <v>43026</v>
      </c>
      <c r="C47" s="206" t="s">
        <v>125</v>
      </c>
      <c r="D47" s="207" t="s">
        <v>673</v>
      </c>
      <c r="E47" s="208" t="s">
        <v>674</v>
      </c>
      <c r="F47" s="21" t="s">
        <v>17</v>
      </c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customHeight="1" x14ac:dyDescent="0.5">
      <c r="A48" s="41">
        <v>42</v>
      </c>
      <c r="B48" s="42">
        <v>43027</v>
      </c>
      <c r="C48" s="209" t="s">
        <v>125</v>
      </c>
      <c r="D48" s="210" t="s">
        <v>675</v>
      </c>
      <c r="E48" s="211" t="s">
        <v>676</v>
      </c>
      <c r="F48" s="41" t="s">
        <v>13</v>
      </c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134">
        <f>I50+O50</f>
        <v>42</v>
      </c>
      <c r="F50" s="80" t="s">
        <v>6</v>
      </c>
      <c r="G50" s="132" t="s">
        <v>11</v>
      </c>
      <c r="H50" s="132"/>
      <c r="I50" s="134">
        <f>COUNTIF($C$7:$C$48,"ช")</f>
        <v>20</v>
      </c>
      <c r="J50" s="133"/>
      <c r="K50" s="81" t="s">
        <v>8</v>
      </c>
      <c r="L50" s="132"/>
      <c r="M50" s="200" t="s">
        <v>7</v>
      </c>
      <c r="N50" s="200"/>
      <c r="O50" s="134">
        <f>COUNTIF($C$7:$C$48,"ญ")</f>
        <v>22</v>
      </c>
      <c r="P50" s="133"/>
      <c r="Q50" s="81" t="s">
        <v>8</v>
      </c>
      <c r="X50" s="78"/>
      <c r="Y50" s="82"/>
    </row>
    <row r="51" spans="1:47" s="184" customFormat="1" ht="17.100000000000001" hidden="1" customHeight="1" x14ac:dyDescent="0.5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2"/>
      <c r="M51" s="182"/>
      <c r="N51" s="182"/>
      <c r="O51" s="182"/>
      <c r="P51" s="182"/>
      <c r="Q51" s="182"/>
      <c r="R51" s="182"/>
      <c r="S51" s="183"/>
      <c r="T51" s="183"/>
      <c r="U51" s="183"/>
      <c r="V51" s="183"/>
      <c r="W51" s="183"/>
      <c r="X51" s="183"/>
      <c r="Y51" s="182"/>
    </row>
    <row r="52" spans="1:47" s="192" customFormat="1" ht="15" hidden="1" customHeight="1" x14ac:dyDescent="0.5">
      <c r="A52" s="182"/>
      <c r="B52" s="190"/>
      <c r="C52" s="182"/>
      <c r="D52" s="191" t="s">
        <v>23</v>
      </c>
      <c r="E52" s="191">
        <f>COUNTIF($F$7:$F$48,"แดง")</f>
        <v>9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AA52" s="193"/>
    </row>
    <row r="53" spans="1:47" s="192" customFormat="1" ht="15" hidden="1" customHeight="1" x14ac:dyDescent="0.5">
      <c r="A53" s="182"/>
      <c r="B53" s="190"/>
      <c r="C53" s="182"/>
      <c r="D53" s="194" t="s">
        <v>24</v>
      </c>
      <c r="E53" s="191">
        <f>COUNTIF($F$7:$F$48,"เหลือง")</f>
        <v>8</v>
      </c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AA53" s="193"/>
    </row>
    <row r="54" spans="1:47" s="192" customFormat="1" ht="15" hidden="1" customHeight="1" x14ac:dyDescent="0.5">
      <c r="A54" s="182"/>
      <c r="B54" s="190"/>
      <c r="C54" s="182"/>
      <c r="D54" s="194" t="s">
        <v>25</v>
      </c>
      <c r="E54" s="191">
        <f>COUNTIF($F$7:$F$48,"น้ำเงิน")</f>
        <v>8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AA54" s="193"/>
    </row>
    <row r="55" spans="1:47" s="192" customFormat="1" ht="15" hidden="1" customHeight="1" x14ac:dyDescent="0.5">
      <c r="A55" s="182"/>
      <c r="B55" s="190"/>
      <c r="C55" s="182"/>
      <c r="D55" s="194" t="s">
        <v>26</v>
      </c>
      <c r="E55" s="191">
        <f>COUNTIF($F$7:$F$48,"ม่วง")</f>
        <v>8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AA55" s="193"/>
    </row>
    <row r="56" spans="1:47" s="192" customFormat="1" ht="15" hidden="1" customHeight="1" x14ac:dyDescent="0.5">
      <c r="A56" s="182"/>
      <c r="B56" s="190"/>
      <c r="C56" s="182"/>
      <c r="D56" s="194" t="s">
        <v>27</v>
      </c>
      <c r="E56" s="191">
        <f>COUNTIF($F$7:$F$48,"ฟ้า")</f>
        <v>9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AA56" s="193"/>
    </row>
    <row r="57" spans="1:47" s="192" customFormat="1" ht="15" hidden="1" customHeight="1" x14ac:dyDescent="0.5">
      <c r="A57" s="182"/>
      <c r="B57" s="190"/>
      <c r="C57" s="182"/>
      <c r="D57" s="194" t="s">
        <v>5</v>
      </c>
      <c r="E57" s="191">
        <f>SUM(E52:E56)</f>
        <v>42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</row>
    <row r="58" spans="1:47" s="192" customFormat="1" ht="15" customHeight="1" x14ac:dyDescent="0.5">
      <c r="B58" s="195"/>
      <c r="C58" s="196"/>
      <c r="D58" s="197"/>
      <c r="E58" s="197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</row>
    <row r="59" spans="1:47" s="192" customFormat="1" ht="15" customHeight="1" x14ac:dyDescent="0.5">
      <c r="B59" s="195"/>
      <c r="C59" s="196"/>
      <c r="D59" s="197"/>
      <c r="E59" s="197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</row>
    <row r="60" spans="1:47" s="192" customFormat="1" ht="15" customHeight="1" x14ac:dyDescent="0.5">
      <c r="B60" s="195"/>
      <c r="C60" s="198"/>
      <c r="D60" s="199"/>
      <c r="E60" s="199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62"/>
  <sheetViews>
    <sheetView zoomScale="120" zoomScaleNormal="120" workbookViewId="0">
      <selection activeCell="W4" sqref="W4:X4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1" customWidth="1"/>
    <col min="4" max="4" width="9.42578125" style="12" customWidth="1"/>
    <col min="5" max="5" width="11" style="12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17" customFormat="1" ht="18" customHeight="1" x14ac:dyDescent="0.5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2567</v>
      </c>
      <c r="F1" s="19"/>
      <c r="M1" s="17" t="s">
        <v>30</v>
      </c>
      <c r="R1" s="17" t="str">
        <f>'ยอด ม.3'!B20</f>
        <v>นางณีรชา สวัสดี</v>
      </c>
    </row>
    <row r="2" spans="1:42" s="16" customFormat="1" ht="18" customHeight="1" x14ac:dyDescent="0.5">
      <c r="B2" s="97" t="s">
        <v>46</v>
      </c>
      <c r="C2" s="94"/>
      <c r="D2" s="95"/>
      <c r="E2" s="96" t="s">
        <v>59</v>
      </c>
      <c r="M2" s="16" t="s">
        <v>47</v>
      </c>
      <c r="R2" s="17" t="str">
        <f>'ยอด ม.3'!B21</f>
        <v>นายวรพงษ์ รักษาพราหมณ์</v>
      </c>
    </row>
    <row r="3" spans="1:42" s="18" customFormat="1" ht="17.25" customHeight="1" x14ac:dyDescent="0.5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5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262">
        <f>'ยอด ม.3'!F20</f>
        <v>324</v>
      </c>
      <c r="X4" s="262"/>
    </row>
    <row r="5" spans="1:42" s="105" customFormat="1" ht="18" customHeight="1" x14ac:dyDescent="0.5">
      <c r="A5" s="263" t="s">
        <v>0</v>
      </c>
      <c r="B5" s="265" t="s">
        <v>1</v>
      </c>
      <c r="C5" s="267" t="s">
        <v>2</v>
      </c>
      <c r="D5" s="269" t="s">
        <v>9</v>
      </c>
      <c r="E5" s="271" t="s">
        <v>4</v>
      </c>
      <c r="F5" s="263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5">
      <c r="A6" s="264"/>
      <c r="B6" s="266"/>
      <c r="C6" s="268"/>
      <c r="D6" s="270"/>
      <c r="E6" s="272"/>
      <c r="F6" s="273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5">
      <c r="A7" s="21">
        <v>1</v>
      </c>
      <c r="B7" s="22">
        <v>43028</v>
      </c>
      <c r="C7" s="23" t="s">
        <v>88</v>
      </c>
      <c r="D7" s="24" t="s">
        <v>677</v>
      </c>
      <c r="E7" s="25" t="s">
        <v>678</v>
      </c>
      <c r="F7" s="26" t="s">
        <v>14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149999999999999" customHeight="1" x14ac:dyDescent="0.5">
      <c r="A8" s="31">
        <v>2</v>
      </c>
      <c r="B8" s="32">
        <v>43029</v>
      </c>
      <c r="C8" s="33" t="s">
        <v>88</v>
      </c>
      <c r="D8" s="34" t="s">
        <v>679</v>
      </c>
      <c r="E8" s="35" t="s">
        <v>680</v>
      </c>
      <c r="F8" s="31" t="s">
        <v>15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149999999999999" customHeight="1" x14ac:dyDescent="0.5">
      <c r="A9" s="31">
        <v>3</v>
      </c>
      <c r="B9" s="32">
        <v>43030</v>
      </c>
      <c r="C9" s="33" t="s">
        <v>88</v>
      </c>
      <c r="D9" s="34" t="s">
        <v>681</v>
      </c>
      <c r="E9" s="35" t="s">
        <v>682</v>
      </c>
      <c r="F9" s="31" t="s">
        <v>16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1">
        <v>4</v>
      </c>
      <c r="B10" s="32">
        <v>43031</v>
      </c>
      <c r="C10" s="33" t="s">
        <v>88</v>
      </c>
      <c r="D10" s="34" t="s">
        <v>683</v>
      </c>
      <c r="E10" s="35" t="s">
        <v>684</v>
      </c>
      <c r="F10" s="31" t="s">
        <v>17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149999999999999" customHeight="1" x14ac:dyDescent="0.5">
      <c r="A11" s="41">
        <v>5</v>
      </c>
      <c r="B11" s="42">
        <v>43032</v>
      </c>
      <c r="C11" s="43" t="s">
        <v>88</v>
      </c>
      <c r="D11" s="44" t="s">
        <v>685</v>
      </c>
      <c r="E11" s="45" t="s">
        <v>686</v>
      </c>
      <c r="F11" s="41" t="s">
        <v>13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149999999999999" customHeight="1" x14ac:dyDescent="0.5">
      <c r="A12" s="21">
        <v>6</v>
      </c>
      <c r="B12" s="22">
        <v>43033</v>
      </c>
      <c r="C12" s="23" t="s">
        <v>88</v>
      </c>
      <c r="D12" s="24" t="s">
        <v>687</v>
      </c>
      <c r="E12" s="25" t="s">
        <v>688</v>
      </c>
      <c r="F12" s="26" t="s">
        <v>14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149999999999999" customHeight="1" x14ac:dyDescent="0.5">
      <c r="A13" s="31">
        <v>7</v>
      </c>
      <c r="B13" s="32">
        <v>43034</v>
      </c>
      <c r="C13" s="33" t="s">
        <v>88</v>
      </c>
      <c r="D13" s="34" t="s">
        <v>689</v>
      </c>
      <c r="E13" s="35" t="s">
        <v>690</v>
      </c>
      <c r="F13" s="31" t="s">
        <v>15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149999999999999" customHeight="1" x14ac:dyDescent="0.5">
      <c r="A14" s="31">
        <v>8</v>
      </c>
      <c r="B14" s="32">
        <v>43035</v>
      </c>
      <c r="C14" s="33" t="s">
        <v>88</v>
      </c>
      <c r="D14" s="34" t="s">
        <v>691</v>
      </c>
      <c r="E14" s="35" t="s">
        <v>692</v>
      </c>
      <c r="F14" s="31" t="s">
        <v>16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149999999999999" customHeight="1" x14ac:dyDescent="0.5">
      <c r="A15" s="31">
        <v>9</v>
      </c>
      <c r="B15" s="32">
        <v>43036</v>
      </c>
      <c r="C15" s="33" t="s">
        <v>88</v>
      </c>
      <c r="D15" s="34" t="s">
        <v>693</v>
      </c>
      <c r="E15" s="35" t="s">
        <v>499</v>
      </c>
      <c r="F15" s="31" t="s">
        <v>17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149999999999999" customHeight="1" x14ac:dyDescent="0.5">
      <c r="A16" s="41">
        <v>10</v>
      </c>
      <c r="B16" s="42">
        <v>43037</v>
      </c>
      <c r="C16" s="43" t="s">
        <v>88</v>
      </c>
      <c r="D16" s="44" t="s">
        <v>694</v>
      </c>
      <c r="E16" s="45" t="s">
        <v>695</v>
      </c>
      <c r="F16" s="41" t="s">
        <v>13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149999999999999" customHeight="1" x14ac:dyDescent="0.5">
      <c r="A17" s="21">
        <v>11</v>
      </c>
      <c r="B17" s="22">
        <v>43038</v>
      </c>
      <c r="C17" s="23" t="s">
        <v>88</v>
      </c>
      <c r="D17" s="24" t="s">
        <v>696</v>
      </c>
      <c r="E17" s="25" t="s">
        <v>697</v>
      </c>
      <c r="F17" s="26" t="s">
        <v>14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149999999999999" customHeight="1" x14ac:dyDescent="0.5">
      <c r="A18" s="31">
        <v>12</v>
      </c>
      <c r="B18" s="32">
        <v>43039</v>
      </c>
      <c r="C18" s="52" t="s">
        <v>88</v>
      </c>
      <c r="D18" s="34" t="s">
        <v>698</v>
      </c>
      <c r="E18" s="35" t="s">
        <v>699</v>
      </c>
      <c r="F18" s="31" t="s">
        <v>15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149999999999999" customHeight="1" x14ac:dyDescent="0.5">
      <c r="A19" s="31">
        <v>13</v>
      </c>
      <c r="B19" s="32">
        <v>43040</v>
      </c>
      <c r="C19" s="33" t="s">
        <v>88</v>
      </c>
      <c r="D19" s="53" t="s">
        <v>700</v>
      </c>
      <c r="E19" s="54" t="s">
        <v>701</v>
      </c>
      <c r="F19" s="31" t="s">
        <v>16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149999999999999" customHeight="1" x14ac:dyDescent="0.5">
      <c r="A20" s="31">
        <v>14</v>
      </c>
      <c r="B20" s="32">
        <v>43041</v>
      </c>
      <c r="C20" s="33" t="s">
        <v>88</v>
      </c>
      <c r="D20" s="34" t="s">
        <v>702</v>
      </c>
      <c r="E20" s="35" t="s">
        <v>703</v>
      </c>
      <c r="F20" s="31" t="s">
        <v>17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149999999999999" customHeight="1" x14ac:dyDescent="0.5">
      <c r="A21" s="41">
        <v>15</v>
      </c>
      <c r="B21" s="42">
        <v>43042</v>
      </c>
      <c r="C21" s="43" t="s">
        <v>88</v>
      </c>
      <c r="D21" s="44" t="s">
        <v>557</v>
      </c>
      <c r="E21" s="45" t="s">
        <v>704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5" customHeight="1" x14ac:dyDescent="0.5">
      <c r="A22" s="21">
        <v>16</v>
      </c>
      <c r="B22" s="22">
        <v>43043</v>
      </c>
      <c r="C22" s="23" t="s">
        <v>88</v>
      </c>
      <c r="D22" s="24" t="s">
        <v>559</v>
      </c>
      <c r="E22" s="25" t="s">
        <v>705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149999999999999" customHeight="1" x14ac:dyDescent="0.5">
      <c r="A23" s="31">
        <v>17</v>
      </c>
      <c r="B23" s="32">
        <v>43044</v>
      </c>
      <c r="C23" s="33" t="s">
        <v>88</v>
      </c>
      <c r="D23" s="34" t="s">
        <v>706</v>
      </c>
      <c r="E23" s="35" t="s">
        <v>265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149999999999999" customHeight="1" x14ac:dyDescent="0.5">
      <c r="A24" s="31">
        <v>18</v>
      </c>
      <c r="B24" s="32">
        <v>43045</v>
      </c>
      <c r="C24" s="33" t="s">
        <v>88</v>
      </c>
      <c r="D24" s="34" t="s">
        <v>707</v>
      </c>
      <c r="E24" s="35" t="s">
        <v>708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149999999999999" customHeight="1" x14ac:dyDescent="0.5">
      <c r="A25" s="31">
        <v>19</v>
      </c>
      <c r="B25" s="32">
        <v>43046</v>
      </c>
      <c r="C25" s="33" t="s">
        <v>88</v>
      </c>
      <c r="D25" s="34" t="s">
        <v>709</v>
      </c>
      <c r="E25" s="35" t="s">
        <v>710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5">
      <c r="A26" s="41">
        <v>20</v>
      </c>
      <c r="B26" s="42">
        <v>43047</v>
      </c>
      <c r="C26" s="43" t="s">
        <v>125</v>
      </c>
      <c r="D26" s="44" t="s">
        <v>711</v>
      </c>
      <c r="E26" s="45" t="s">
        <v>712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5.95" customHeight="1" x14ac:dyDescent="0.5">
      <c r="A27" s="21">
        <v>21</v>
      </c>
      <c r="B27" s="22">
        <v>43048</v>
      </c>
      <c r="C27" s="55" t="s">
        <v>125</v>
      </c>
      <c r="D27" s="56" t="s">
        <v>569</v>
      </c>
      <c r="E27" s="57" t="s">
        <v>713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149999999999999" customHeight="1" x14ac:dyDescent="0.5">
      <c r="A28" s="31">
        <v>22</v>
      </c>
      <c r="B28" s="32">
        <v>43049</v>
      </c>
      <c r="C28" s="61" t="s">
        <v>125</v>
      </c>
      <c r="D28" s="34" t="s">
        <v>714</v>
      </c>
      <c r="E28" s="35" t="s">
        <v>715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1">
        <v>23</v>
      </c>
      <c r="B29" s="32">
        <v>43050</v>
      </c>
      <c r="C29" s="33" t="s">
        <v>125</v>
      </c>
      <c r="D29" s="62" t="s">
        <v>716</v>
      </c>
      <c r="E29" s="63" t="s">
        <v>717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1">
        <v>24</v>
      </c>
      <c r="B30" s="32">
        <v>43051</v>
      </c>
      <c r="C30" s="33" t="s">
        <v>125</v>
      </c>
      <c r="D30" s="34" t="s">
        <v>718</v>
      </c>
      <c r="E30" s="35" t="s">
        <v>719</v>
      </c>
      <c r="F30" s="31" t="s">
        <v>13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149999999999999" customHeight="1" x14ac:dyDescent="0.5">
      <c r="A31" s="41">
        <v>25</v>
      </c>
      <c r="B31" s="42">
        <v>43052</v>
      </c>
      <c r="C31" s="64" t="s">
        <v>125</v>
      </c>
      <c r="D31" s="65" t="s">
        <v>720</v>
      </c>
      <c r="E31" s="66" t="s">
        <v>721</v>
      </c>
      <c r="F31" s="41" t="s">
        <v>14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5.95" customHeight="1" x14ac:dyDescent="0.5">
      <c r="A32" s="21">
        <v>26</v>
      </c>
      <c r="B32" s="22">
        <v>43053</v>
      </c>
      <c r="C32" s="23" t="s">
        <v>125</v>
      </c>
      <c r="D32" s="24" t="s">
        <v>722</v>
      </c>
      <c r="E32" s="25" t="s">
        <v>723</v>
      </c>
      <c r="F32" s="26" t="s">
        <v>15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149999999999999" customHeight="1" x14ac:dyDescent="0.5">
      <c r="A33" s="31">
        <v>27</v>
      </c>
      <c r="B33" s="32">
        <v>43054</v>
      </c>
      <c r="C33" s="33" t="s">
        <v>125</v>
      </c>
      <c r="D33" s="34" t="s">
        <v>724</v>
      </c>
      <c r="E33" s="35" t="s">
        <v>725</v>
      </c>
      <c r="F33" s="31" t="s">
        <v>16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149999999999999" customHeight="1" x14ac:dyDescent="0.5">
      <c r="A34" s="31">
        <v>28</v>
      </c>
      <c r="B34" s="32">
        <v>43055</v>
      </c>
      <c r="C34" s="33" t="s">
        <v>125</v>
      </c>
      <c r="D34" s="34" t="s">
        <v>726</v>
      </c>
      <c r="E34" s="35" t="s">
        <v>727</v>
      </c>
      <c r="F34" s="31" t="s">
        <v>17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149999999999999" customHeight="1" x14ac:dyDescent="0.5">
      <c r="A35" s="31">
        <v>29</v>
      </c>
      <c r="B35" s="32">
        <v>43056</v>
      </c>
      <c r="C35" s="33" t="s">
        <v>125</v>
      </c>
      <c r="D35" s="34" t="s">
        <v>274</v>
      </c>
      <c r="E35" s="35" t="s">
        <v>728</v>
      </c>
      <c r="F35" s="31" t="s">
        <v>13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5">
      <c r="A36" s="41">
        <v>30</v>
      </c>
      <c r="B36" s="42">
        <v>43057</v>
      </c>
      <c r="C36" s="43" t="s">
        <v>125</v>
      </c>
      <c r="D36" s="44" t="s">
        <v>729</v>
      </c>
      <c r="E36" s="45" t="s">
        <v>730</v>
      </c>
      <c r="F36" s="41" t="s">
        <v>14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5" customHeight="1" x14ac:dyDescent="0.5">
      <c r="A37" s="21">
        <v>31</v>
      </c>
      <c r="B37" s="22">
        <v>43058</v>
      </c>
      <c r="C37" s="55" t="s">
        <v>125</v>
      </c>
      <c r="D37" s="71" t="s">
        <v>731</v>
      </c>
      <c r="E37" s="72" t="s">
        <v>732</v>
      </c>
      <c r="F37" s="73" t="s">
        <v>15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1">
        <v>32</v>
      </c>
      <c r="B38" s="32">
        <v>43059</v>
      </c>
      <c r="C38" s="33" t="s">
        <v>125</v>
      </c>
      <c r="D38" s="34" t="s">
        <v>733</v>
      </c>
      <c r="E38" s="35" t="s">
        <v>279</v>
      </c>
      <c r="F38" s="31" t="s">
        <v>16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1">
        <v>33</v>
      </c>
      <c r="B39" s="32">
        <v>43060</v>
      </c>
      <c r="C39" s="33" t="s">
        <v>125</v>
      </c>
      <c r="D39" s="34" t="s">
        <v>734</v>
      </c>
      <c r="E39" s="35" t="s">
        <v>735</v>
      </c>
      <c r="F39" s="31" t="s">
        <v>17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149999999999999" customHeight="1" x14ac:dyDescent="0.5">
      <c r="A40" s="31">
        <v>34</v>
      </c>
      <c r="B40" s="32">
        <v>43061</v>
      </c>
      <c r="C40" s="33" t="s">
        <v>125</v>
      </c>
      <c r="D40" s="34" t="s">
        <v>736</v>
      </c>
      <c r="E40" s="35" t="s">
        <v>737</v>
      </c>
      <c r="F40" s="31" t="s">
        <v>13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5">
      <c r="A41" s="41">
        <v>35</v>
      </c>
      <c r="B41" s="42">
        <v>43062</v>
      </c>
      <c r="C41" s="74" t="s">
        <v>125</v>
      </c>
      <c r="D41" s="65" t="s">
        <v>667</v>
      </c>
      <c r="E41" s="66" t="s">
        <v>738</v>
      </c>
      <c r="F41" s="75" t="s">
        <v>14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149999999999999" customHeight="1" x14ac:dyDescent="0.5">
      <c r="A42" s="21">
        <v>36</v>
      </c>
      <c r="B42" s="22">
        <v>43063</v>
      </c>
      <c r="C42" s="23" t="s">
        <v>125</v>
      </c>
      <c r="D42" s="24" t="s">
        <v>739</v>
      </c>
      <c r="E42" s="25" t="s">
        <v>740</v>
      </c>
      <c r="F42" s="21" t="s">
        <v>15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149999999999999" customHeight="1" x14ac:dyDescent="0.5">
      <c r="A43" s="31">
        <v>37</v>
      </c>
      <c r="B43" s="32">
        <v>43064</v>
      </c>
      <c r="C43" s="33" t="s">
        <v>125</v>
      </c>
      <c r="D43" s="34" t="s">
        <v>741</v>
      </c>
      <c r="E43" s="35" t="s">
        <v>742</v>
      </c>
      <c r="F43" s="31" t="s">
        <v>14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149999999999999" customHeight="1" x14ac:dyDescent="0.5">
      <c r="A44" s="31">
        <v>38</v>
      </c>
      <c r="B44" s="32">
        <v>43065</v>
      </c>
      <c r="C44" s="33" t="s">
        <v>125</v>
      </c>
      <c r="D44" s="34" t="s">
        <v>743</v>
      </c>
      <c r="E44" s="35" t="s">
        <v>744</v>
      </c>
      <c r="F44" s="31" t="s">
        <v>16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149999999999999" customHeight="1" x14ac:dyDescent="0.5">
      <c r="A45" s="31">
        <v>39</v>
      </c>
      <c r="B45" s="32">
        <v>43066</v>
      </c>
      <c r="C45" s="33" t="s">
        <v>125</v>
      </c>
      <c r="D45" s="34" t="s">
        <v>669</v>
      </c>
      <c r="E45" s="35" t="s">
        <v>745</v>
      </c>
      <c r="F45" s="76" t="s">
        <v>17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149999999999999" customHeight="1" x14ac:dyDescent="0.5">
      <c r="A46" s="41">
        <v>40</v>
      </c>
      <c r="B46" s="42">
        <v>43067</v>
      </c>
      <c r="C46" s="43" t="s">
        <v>125</v>
      </c>
      <c r="D46" s="44" t="s">
        <v>746</v>
      </c>
      <c r="E46" s="45" t="s">
        <v>747</v>
      </c>
      <c r="F46" s="41" t="s">
        <v>13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149999999999999" customHeight="1" x14ac:dyDescent="0.5">
      <c r="A47" s="21">
        <v>41</v>
      </c>
      <c r="B47" s="22">
        <v>43068</v>
      </c>
      <c r="C47" s="55" t="s">
        <v>125</v>
      </c>
      <c r="D47" s="71" t="s">
        <v>748</v>
      </c>
      <c r="E47" s="72" t="s">
        <v>749</v>
      </c>
      <c r="F47" s="73" t="s">
        <v>14</v>
      </c>
      <c r="G47" s="90"/>
      <c r="H47" s="58"/>
      <c r="I47" s="58"/>
      <c r="J47" s="58"/>
      <c r="K47" s="58"/>
      <c r="L47" s="58"/>
      <c r="M47" s="58"/>
      <c r="N47" s="58"/>
      <c r="O47" s="58"/>
      <c r="P47" s="59"/>
      <c r="Q47" s="59"/>
      <c r="R47" s="59"/>
      <c r="S47" s="59"/>
      <c r="T47" s="59"/>
      <c r="U47" s="59"/>
      <c r="V47" s="59"/>
      <c r="W47" s="59"/>
      <c r="X47" s="60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149999999999999" customHeight="1" x14ac:dyDescent="0.5">
      <c r="A48" s="41">
        <v>42</v>
      </c>
      <c r="B48" s="42">
        <v>43069</v>
      </c>
      <c r="C48" s="43" t="s">
        <v>125</v>
      </c>
      <c r="D48" s="44" t="s">
        <v>750</v>
      </c>
      <c r="E48" s="45" t="s">
        <v>751</v>
      </c>
      <c r="F48" s="41" t="s">
        <v>15</v>
      </c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5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149999999999999" customHeight="1" x14ac:dyDescent="0.5">
      <c r="A50" s="78"/>
      <c r="B50" s="83" t="s">
        <v>29</v>
      </c>
      <c r="C50" s="79"/>
      <c r="E50" s="79">
        <f>I50+O50</f>
        <v>42</v>
      </c>
      <c r="F50" s="80" t="s">
        <v>6</v>
      </c>
      <c r="G50" s="132" t="s">
        <v>11</v>
      </c>
      <c r="H50" s="132"/>
      <c r="I50" s="134">
        <f>COUNTIF($C$7:$C$48,"ช")</f>
        <v>19</v>
      </c>
      <c r="J50" s="133"/>
      <c r="K50" s="81" t="s">
        <v>8</v>
      </c>
      <c r="L50" s="132"/>
      <c r="M50" s="200" t="s">
        <v>7</v>
      </c>
      <c r="N50" s="200"/>
      <c r="O50" s="134">
        <f>COUNTIF($C$7:$C$48,"ญ")</f>
        <v>23</v>
      </c>
      <c r="P50" s="133"/>
      <c r="Q50" s="81" t="s">
        <v>8</v>
      </c>
      <c r="X50" s="78"/>
      <c r="Y50" s="82"/>
    </row>
    <row r="51" spans="1:47" s="184" customFormat="1" ht="17.100000000000001" hidden="1" customHeight="1" x14ac:dyDescent="0.5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2"/>
      <c r="M51" s="182"/>
      <c r="N51" s="182"/>
      <c r="O51" s="182"/>
      <c r="P51" s="182"/>
      <c r="Q51" s="182"/>
      <c r="R51" s="182"/>
      <c r="S51" s="183"/>
      <c r="T51" s="183"/>
      <c r="U51" s="183"/>
      <c r="V51" s="183"/>
      <c r="W51" s="183"/>
      <c r="X51" s="183"/>
      <c r="Y51" s="182"/>
    </row>
    <row r="52" spans="1:47" s="192" customFormat="1" ht="15" hidden="1" customHeight="1" x14ac:dyDescent="0.5">
      <c r="A52" s="182"/>
      <c r="B52" s="190"/>
      <c r="C52" s="182"/>
      <c r="D52" s="191" t="s">
        <v>23</v>
      </c>
      <c r="E52" s="191">
        <f>COUNTIF($F$7:$F$48,"แดง")</f>
        <v>8</v>
      </c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AA52" s="193"/>
    </row>
    <row r="53" spans="1:47" s="192" customFormat="1" ht="15" hidden="1" customHeight="1" x14ac:dyDescent="0.5">
      <c r="A53" s="182"/>
      <c r="B53" s="190"/>
      <c r="C53" s="182"/>
      <c r="D53" s="194" t="s">
        <v>24</v>
      </c>
      <c r="E53" s="191">
        <f>COUNTIF($F$7:$F$48,"เหลือง")</f>
        <v>9</v>
      </c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AA53" s="193"/>
    </row>
    <row r="54" spans="1:47" s="192" customFormat="1" ht="15" hidden="1" customHeight="1" x14ac:dyDescent="0.5">
      <c r="A54" s="182"/>
      <c r="B54" s="190"/>
      <c r="C54" s="182"/>
      <c r="D54" s="194" t="s">
        <v>25</v>
      </c>
      <c r="E54" s="191">
        <f>COUNTIF($F$7:$F$48,"น้ำเงิน")</f>
        <v>9</v>
      </c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AA54" s="193"/>
    </row>
    <row r="55" spans="1:47" s="192" customFormat="1" ht="15" hidden="1" customHeight="1" x14ac:dyDescent="0.5">
      <c r="A55" s="182"/>
      <c r="B55" s="190"/>
      <c r="C55" s="182"/>
      <c r="D55" s="194" t="s">
        <v>26</v>
      </c>
      <c r="E55" s="191">
        <f>COUNTIF($F$7:$F$48,"ม่วง")</f>
        <v>8</v>
      </c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AA55" s="193"/>
    </row>
    <row r="56" spans="1:47" s="192" customFormat="1" ht="15" hidden="1" customHeight="1" x14ac:dyDescent="0.5">
      <c r="A56" s="182"/>
      <c r="B56" s="190"/>
      <c r="C56" s="182"/>
      <c r="D56" s="194" t="s">
        <v>27</v>
      </c>
      <c r="E56" s="191">
        <f>COUNTIF($F$7:$F$48,"ฟ้า")</f>
        <v>8</v>
      </c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AA56" s="193"/>
    </row>
    <row r="57" spans="1:47" s="192" customFormat="1" ht="15" hidden="1" customHeight="1" x14ac:dyDescent="0.5">
      <c r="A57" s="182"/>
      <c r="B57" s="190"/>
      <c r="C57" s="182"/>
      <c r="D57" s="194" t="s">
        <v>5</v>
      </c>
      <c r="E57" s="191">
        <f>SUM(E52:E56)</f>
        <v>42</v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  <c r="AS57" s="193"/>
      <c r="AT57" s="193"/>
      <c r="AU57" s="193"/>
    </row>
    <row r="58" spans="1:47" s="192" customFormat="1" ht="15" customHeight="1" x14ac:dyDescent="0.5">
      <c r="B58" s="195"/>
      <c r="C58" s="196"/>
      <c r="D58" s="197"/>
      <c r="E58" s="197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</row>
    <row r="59" spans="1:47" s="192" customFormat="1" ht="15" customHeight="1" x14ac:dyDescent="0.5">
      <c r="B59" s="195"/>
      <c r="C59" s="196"/>
      <c r="D59" s="197"/>
      <c r="E59" s="197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  <c r="AS59" s="193"/>
      <c r="AT59" s="193"/>
      <c r="AU59" s="193"/>
    </row>
    <row r="60" spans="1:47" s="192" customFormat="1" ht="15" customHeight="1" x14ac:dyDescent="0.5">
      <c r="B60" s="195"/>
      <c r="C60" s="198"/>
      <c r="D60" s="199"/>
      <c r="E60" s="199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</row>
    <row r="61" spans="1:47" s="192" customFormat="1" ht="15" customHeight="1" x14ac:dyDescent="0.5">
      <c r="B61" s="195"/>
      <c r="C61" s="196"/>
      <c r="D61" s="197"/>
      <c r="E61" s="197"/>
      <c r="AA61" s="193"/>
    </row>
    <row r="62" spans="1:47" s="192" customFormat="1" ht="15" customHeight="1" x14ac:dyDescent="0.5">
      <c r="B62" s="195"/>
      <c r="C62" s="196"/>
      <c r="D62" s="197"/>
      <c r="E62" s="197"/>
      <c r="AA62" s="1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15</vt:i4>
      </vt:variant>
    </vt:vector>
  </HeadingPairs>
  <TitlesOfParts>
    <vt:vector size="30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ยอด ม.3</vt:lpstr>
      <vt:lpstr>'3-1'!Print_Area</vt:lpstr>
      <vt:lpstr>'3-10'!Print_Area</vt:lpstr>
      <vt:lpstr>'3-11'!Print_Area</vt:lpstr>
      <vt:lpstr>'3-12'!Print_Area</vt:lpstr>
      <vt:lpstr>'3-13'!Print_Area</vt:lpstr>
      <vt:lpstr>'3-14'!Print_Area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'ยอด ม.3'!Print_Area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2024-05-27T01:00:06Z</cp:lastPrinted>
  <dcterms:created xsi:type="dcterms:W3CDTF">2002-05-20T03:15:00Z</dcterms:created>
  <dcterms:modified xsi:type="dcterms:W3CDTF">2024-05-31T01:23:34Z</dcterms:modified>
</cp:coreProperties>
</file>