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er/Documents/งานวิชาการ โรงเรียนสุราษฏร์ธานี/งานทะเบียน/รายชื่อนักเรียน/2-2567 st/"/>
    </mc:Choice>
  </mc:AlternateContent>
  <xr:revisionPtr revIDLastSave="0" documentId="13_ncr:1_{3668B46A-0DCD-6646-9A35-BDF0783BCB60}" xr6:coauthVersionLast="47" xr6:coauthVersionMax="47" xr10:uidLastSave="{00000000-0000-0000-0000-000000000000}"/>
  <bookViews>
    <workbookView xWindow="0" yWindow="500" windowWidth="28800" windowHeight="15720" activeTab="11" xr2:uid="{00000000-000D-0000-FFFF-FFFF00000000}"/>
  </bookViews>
  <sheets>
    <sheet name="6-1" sheetId="31" r:id="rId1"/>
    <sheet name="6-2" sheetId="46" r:id="rId2"/>
    <sheet name="6-3" sheetId="47" r:id="rId3"/>
    <sheet name="6-4" sheetId="48" r:id="rId4"/>
    <sheet name="6-5" sheetId="49" r:id="rId5"/>
    <sheet name="6-6" sheetId="50" r:id="rId6"/>
    <sheet name="6-7" sheetId="51" r:id="rId7"/>
    <sheet name="6-8" sheetId="52" r:id="rId8"/>
    <sheet name="6-9" sheetId="53" r:id="rId9"/>
    <sheet name="6-10" sheetId="42" r:id="rId10"/>
    <sheet name="6-11" sheetId="43" r:id="rId11"/>
    <sheet name="6-12" sheetId="44" r:id="rId12"/>
    <sheet name="6-13" sheetId="55" state="hidden" r:id="rId13"/>
    <sheet name="6-14" sheetId="54" state="hidden" r:id="rId14"/>
    <sheet name="ยอด ม.6" sheetId="34" state="hidden" r:id="rId15"/>
  </sheets>
  <definedNames>
    <definedName name="_xlnm._FilterDatabase" localSheetId="0" hidden="1">'6-1'!$A$1:$AV$48</definedName>
    <definedName name="_xlnm._FilterDatabase" localSheetId="9" hidden="1">'6-10'!$A$1:$AJ$52</definedName>
    <definedName name="_xlnm._FilterDatabase" localSheetId="10" hidden="1">'6-11'!$A$1:$AU$52</definedName>
    <definedName name="_xlnm._FilterDatabase" localSheetId="11" hidden="1">'6-12'!$A$1:$AT$45</definedName>
    <definedName name="_xlnm._FilterDatabase" localSheetId="12" hidden="1">'6-13'!$A$1:$AQ$45</definedName>
    <definedName name="_xlnm._FilterDatabase" localSheetId="13" hidden="1">'6-14'!$A$1:$AT$47</definedName>
    <definedName name="_xlnm._FilterDatabase" localSheetId="1" hidden="1">'6-2'!$A$1:$AU$44</definedName>
    <definedName name="_xlnm._FilterDatabase" localSheetId="2" hidden="1">'6-3'!$A$1:$AU$38</definedName>
    <definedName name="_xlnm._FilterDatabase" localSheetId="3" hidden="1">'6-4'!$A$1:$AU$44</definedName>
    <definedName name="_xlnm._FilterDatabase" localSheetId="4" hidden="1">'6-5'!$A$1:$AU$48</definedName>
    <definedName name="_xlnm._FilterDatabase" localSheetId="5" hidden="1">'6-6'!$A$1:$AU$48</definedName>
    <definedName name="_xlnm._FilterDatabase" localSheetId="6" hidden="1">'6-7'!$A$1:$AU$52</definedName>
    <definedName name="_xlnm._FilterDatabase" localSheetId="7" hidden="1">'6-8'!$A$1:$AU$48</definedName>
    <definedName name="_xlnm._FilterDatabase" localSheetId="8" hidden="1">'6-9'!$A$1:$AU$48</definedName>
    <definedName name="_xlnm.Print_Area" localSheetId="0">'6-1'!$A$1:$X$48</definedName>
    <definedName name="_xlnm.Print_Area" localSheetId="9">'6-10'!$A$1:$W$52</definedName>
    <definedName name="_xlnm.Print_Area" localSheetId="10">'6-11'!$A$1:$Y$52</definedName>
    <definedName name="_xlnm.Print_Area" localSheetId="11">'6-12'!$A$1:$X$45</definedName>
    <definedName name="_xlnm.Print_Area" localSheetId="12">'6-13'!$A$1:$U$45</definedName>
    <definedName name="_xlnm.Print_Area" localSheetId="13">'6-14'!$A$1:$X$47</definedName>
    <definedName name="_xlnm.Print_Area" localSheetId="1">'6-2'!$A$1:$Y$44</definedName>
    <definedName name="_xlnm.Print_Area" localSheetId="2">'6-3'!$A$1:$Y$38</definedName>
    <definedName name="_xlnm.Print_Area" localSheetId="3">'6-4'!$A$1:$Y$44</definedName>
    <definedName name="_xlnm.Print_Area" localSheetId="4">'6-5'!$A$1:$Y$48</definedName>
    <definedName name="_xlnm.Print_Area" localSheetId="5">'6-6'!$A$1:$Y$48</definedName>
    <definedName name="_xlnm.Print_Area" localSheetId="6">'6-7'!$A$1:$Y$52</definedName>
    <definedName name="_xlnm.Print_Area" localSheetId="7">'6-8'!$A$1:$Y$48</definedName>
    <definedName name="_xlnm.Print_Area" localSheetId="8">'6-9'!$A$1:$Y$48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55" l="1"/>
  <c r="R1" i="55"/>
  <c r="R2" i="55"/>
  <c r="D28" i="34"/>
  <c r="C28" i="34"/>
  <c r="E28" i="34" s="1"/>
  <c r="E51" i="55" l="1"/>
  <c r="E50" i="55"/>
  <c r="E49" i="55"/>
  <c r="E48" i="55"/>
  <c r="E47" i="55"/>
  <c r="N45" i="55"/>
  <c r="H45" i="55"/>
  <c r="E45" i="55" s="1"/>
  <c r="E1" i="55"/>
  <c r="E54" i="43"/>
  <c r="E55" i="43"/>
  <c r="E56" i="43"/>
  <c r="E57" i="43"/>
  <c r="E58" i="43"/>
  <c r="E52" i="55" l="1"/>
  <c r="I48" i="52" l="1"/>
  <c r="C18" i="34" s="1"/>
  <c r="F34" i="34" l="1"/>
  <c r="A34" i="34"/>
  <c r="A47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E54" i="52"/>
  <c r="E53" i="52"/>
  <c r="E52" i="52"/>
  <c r="E51" i="52"/>
  <c r="E50" i="52"/>
  <c r="E51" i="44"/>
  <c r="E50" i="44"/>
  <c r="E49" i="44"/>
  <c r="E48" i="44"/>
  <c r="E47" i="44"/>
  <c r="E58" i="42"/>
  <c r="E57" i="42"/>
  <c r="E56" i="42"/>
  <c r="E55" i="42"/>
  <c r="E54" i="42"/>
  <c r="H45" i="44"/>
  <c r="C26" i="34" s="1"/>
  <c r="C45" i="34" s="1"/>
  <c r="E52" i="49" l="1"/>
  <c r="E53" i="49"/>
  <c r="E54" i="49"/>
  <c r="E51" i="49"/>
  <c r="E50" i="49"/>
  <c r="K52" i="42" l="1"/>
  <c r="D22" i="34" s="1"/>
  <c r="D43" i="34" s="1"/>
  <c r="H52" i="42"/>
  <c r="C22" i="34" s="1"/>
  <c r="C43" i="34" s="1"/>
  <c r="O44" i="48"/>
  <c r="I44" i="48"/>
  <c r="E52" i="42" l="1"/>
  <c r="R2" i="43"/>
  <c r="P1" i="42"/>
  <c r="R2" i="52" l="1"/>
  <c r="D3" i="54" l="1"/>
  <c r="E53" i="54" l="1"/>
  <c r="E52" i="54"/>
  <c r="E51" i="54"/>
  <c r="E50" i="54"/>
  <c r="E49" i="54"/>
  <c r="O47" i="54"/>
  <c r="D30" i="34" s="1"/>
  <c r="D46" i="34" s="1"/>
  <c r="H47" i="54"/>
  <c r="C30" i="34" s="1"/>
  <c r="E1" i="54"/>
  <c r="C46" i="34" l="1"/>
  <c r="E30" i="34"/>
  <c r="D47" i="54"/>
  <c r="E54" i="54"/>
  <c r="E1" i="44"/>
  <c r="E1" i="43"/>
  <c r="E1" i="42"/>
  <c r="E1" i="53"/>
  <c r="E1" i="52"/>
  <c r="E1" i="51"/>
  <c r="E1" i="50"/>
  <c r="E1" i="49"/>
  <c r="E1" i="48"/>
  <c r="E1" i="47"/>
  <c r="E1" i="46"/>
  <c r="W4" i="44"/>
  <c r="R2" i="44"/>
  <c r="R1" i="44"/>
  <c r="R1" i="43"/>
  <c r="W4" i="43"/>
  <c r="U4" i="42"/>
  <c r="P2" i="42"/>
  <c r="W4" i="53"/>
  <c r="R2" i="53"/>
  <c r="R1" i="53"/>
  <c r="W4" i="52"/>
  <c r="R1" i="52"/>
  <c r="W4" i="51"/>
  <c r="R2" i="51"/>
  <c r="R1" i="51"/>
  <c r="W4" i="50"/>
  <c r="R2" i="50"/>
  <c r="R1" i="50"/>
  <c r="W4" i="48"/>
  <c r="W4" i="49"/>
  <c r="R2" i="49"/>
  <c r="R1" i="49"/>
  <c r="R2" i="48"/>
  <c r="R1" i="48"/>
  <c r="W4" i="47"/>
  <c r="E46" i="34" l="1"/>
  <c r="R2" i="47"/>
  <c r="R1" i="47"/>
  <c r="W4" i="46"/>
  <c r="R2" i="46"/>
  <c r="R1" i="46"/>
  <c r="V4" i="31"/>
  <c r="D1" i="34"/>
  <c r="Q2" i="31"/>
  <c r="Q1" i="31"/>
  <c r="O52" i="43" l="1"/>
  <c r="N45" i="44"/>
  <c r="D26" i="34" s="1"/>
  <c r="D45" i="34" s="1"/>
  <c r="E45" i="44" l="1"/>
  <c r="E54" i="53"/>
  <c r="E53" i="53"/>
  <c r="E52" i="53"/>
  <c r="E51" i="53"/>
  <c r="E50" i="53"/>
  <c r="E58" i="51"/>
  <c r="E57" i="51"/>
  <c r="E56" i="51"/>
  <c r="E55" i="51"/>
  <c r="E54" i="51"/>
  <c r="E54" i="50"/>
  <c r="E53" i="50"/>
  <c r="E52" i="50"/>
  <c r="E51" i="50"/>
  <c r="E50" i="50"/>
  <c r="E50" i="48"/>
  <c r="E49" i="48"/>
  <c r="E48" i="48"/>
  <c r="E47" i="48"/>
  <c r="E46" i="48"/>
  <c r="E44" i="47"/>
  <c r="E43" i="47"/>
  <c r="E42" i="47"/>
  <c r="E41" i="47"/>
  <c r="E40" i="47"/>
  <c r="E50" i="46"/>
  <c r="E49" i="46"/>
  <c r="E48" i="46"/>
  <c r="E47" i="46"/>
  <c r="E46" i="46"/>
  <c r="E54" i="31"/>
  <c r="E53" i="31"/>
  <c r="E52" i="31"/>
  <c r="E51" i="31"/>
  <c r="E50" i="31"/>
  <c r="H4" i="34" l="1"/>
  <c r="H6" i="34"/>
  <c r="H8" i="34"/>
  <c r="H10" i="34"/>
  <c r="H12" i="34"/>
  <c r="E59" i="51"/>
  <c r="E59" i="43"/>
  <c r="E55" i="53"/>
  <c r="E45" i="47"/>
  <c r="E59" i="42"/>
  <c r="E55" i="52"/>
  <c r="E55" i="50"/>
  <c r="E51" i="48"/>
  <c r="D24" i="34" l="1"/>
  <c r="D44" i="34" s="1"/>
  <c r="I52" i="43"/>
  <c r="O48" i="53"/>
  <c r="D20" i="34" s="1"/>
  <c r="D42" i="34" s="1"/>
  <c r="H48" i="53"/>
  <c r="C20" i="34" s="1"/>
  <c r="C42" i="34" s="1"/>
  <c r="O48" i="52"/>
  <c r="O52" i="51"/>
  <c r="D16" i="34" s="1"/>
  <c r="D40" i="34" s="1"/>
  <c r="I52" i="51"/>
  <c r="C16" i="34" s="1"/>
  <c r="C40" i="34" s="1"/>
  <c r="O48" i="50"/>
  <c r="D14" i="34" s="1"/>
  <c r="D39" i="34" s="1"/>
  <c r="I48" i="50"/>
  <c r="C14" i="34" s="1"/>
  <c r="C39" i="34" s="1"/>
  <c r="O48" i="49"/>
  <c r="D12" i="34" s="1"/>
  <c r="D38" i="34" s="1"/>
  <c r="I48" i="49"/>
  <c r="D10" i="34"/>
  <c r="D37" i="34" s="1"/>
  <c r="O38" i="47"/>
  <c r="D8" i="34" s="1"/>
  <c r="D36" i="34" s="1"/>
  <c r="I38" i="47"/>
  <c r="C8" i="34" s="1"/>
  <c r="C36" i="34" s="1"/>
  <c r="O44" i="46"/>
  <c r="D6" i="34" s="1"/>
  <c r="D35" i="34" s="1"/>
  <c r="I44" i="46"/>
  <c r="C6" i="34" s="1"/>
  <c r="C35" i="34" s="1"/>
  <c r="O48" i="31"/>
  <c r="I48" i="31"/>
  <c r="D18" i="34" l="1"/>
  <c r="D41" i="34" s="1"/>
  <c r="E48" i="52"/>
  <c r="C41" i="34"/>
  <c r="H14" i="34"/>
  <c r="C10" i="34"/>
  <c r="C37" i="34" s="1"/>
  <c r="E44" i="48"/>
  <c r="C24" i="34"/>
  <c r="E52" i="43"/>
  <c r="E38" i="47"/>
  <c r="E48" i="49"/>
  <c r="E52" i="51"/>
  <c r="D48" i="53"/>
  <c r="E44" i="46"/>
  <c r="E48" i="50"/>
  <c r="E51" i="46"/>
  <c r="C12" i="34"/>
  <c r="E52" i="44"/>
  <c r="E22" i="34"/>
  <c r="E43" i="34" s="1"/>
  <c r="E20" i="34"/>
  <c r="E42" i="34" s="1"/>
  <c r="D4" i="34"/>
  <c r="D32" i="34" l="1"/>
  <c r="D47" i="34" s="1"/>
  <c r="E18" i="34"/>
  <c r="E41" i="34" s="1"/>
  <c r="E24" i="34"/>
  <c r="E44" i="34" s="1"/>
  <c r="C44" i="34"/>
  <c r="E12" i="34"/>
  <c r="E38" i="34" s="1"/>
  <c r="C38" i="34"/>
  <c r="D34" i="34"/>
  <c r="E55" i="49"/>
  <c r="E16" i="34"/>
  <c r="E40" i="34" s="1"/>
  <c r="E26" i="34"/>
  <c r="E6" i="34"/>
  <c r="E35" i="34" s="1"/>
  <c r="C4" i="34"/>
  <c r="C32" i="34" s="1"/>
  <c r="E10" i="34"/>
  <c r="E37" i="34" s="1"/>
  <c r="E55" i="31"/>
  <c r="E48" i="31"/>
  <c r="E45" i="34" l="1"/>
  <c r="C47" i="34"/>
  <c r="C34" i="34"/>
  <c r="E4" i="34"/>
  <c r="E14" i="34"/>
  <c r="E39" i="34" s="1"/>
  <c r="E8" i="34"/>
  <c r="E36" i="34" s="1"/>
  <c r="E32" i="34" l="1"/>
  <c r="E47" i="34" s="1"/>
  <c r="E34" i="34"/>
</calcChain>
</file>

<file path=xl/sharedStrings.xml><?xml version="1.0" encoding="utf-8"?>
<sst xmlns="http://schemas.openxmlformats.org/spreadsheetml/2006/main" count="2347" uniqueCount="942">
  <si>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</si>
  <si>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</si>
  <si>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</si>
  <si>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</si>
  <si>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</si>
  <si>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</si>
  <si>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</si>
  <si>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</si>
  <si>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</si>
  <si>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</si>
  <si>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</si>
  <si>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</si>
  <si>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</si>
  <si>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</si>
  <si>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</si>
  <si>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</si>
  <si>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</si>
  <si>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</si>
  <si>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</si>
  <si>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</si>
  <si>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</si>
  <si>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</si>
  <si>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</si>
  <si>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</si>
  <si>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</si>
  <si>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</si>
  <si>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</si>
  <si>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ม.6/1</t>
  </si>
  <si>
    <t>ม.6/2</t>
  </si>
  <si>
    <t>ม.6/3</t>
  </si>
  <si>
    <t>ม.6/4</t>
  </si>
  <si>
    <t>ม.6/5</t>
  </si>
  <si>
    <t>ม.6/6</t>
  </si>
  <si>
    <t>ม.6/7</t>
  </si>
  <si>
    <t>ม.6/8</t>
  </si>
  <si>
    <t>ม.6/9</t>
  </si>
  <si>
    <t>ม.6/10</t>
  </si>
  <si>
    <t>ม.6/11</t>
  </si>
  <si>
    <t>ม.6/12</t>
  </si>
  <si>
    <t>โครงการส่งเสริมผู้มีความสามารถพิเศษด้านคณิตศาสตร์และภาษา ระดับมัธยมศึกษาตอนปลาย</t>
  </si>
  <si>
    <t>โครงการพัฒนาและส่งเสริมผู้มีความสามารถพิเศษด้านวิทยาศาสตร์และเทคโนโลยี</t>
  </si>
  <si>
    <t xml:space="preserve">โครงการเสริมสร้างศักยภาพด้านวิทยาศาสตร์ คณิตศาสตร์ เทคโนโลยีและสิ่งแวดล้อม </t>
  </si>
  <si>
    <t>แผนการเรียนวิทยาศาสตร์ - คณิตศาสตร์</t>
  </si>
  <si>
    <t>แผนการเรียนศิลป์-คำนวณ</t>
  </si>
  <si>
    <t>แผนการเรียนศิลป์-ภาษา (ภาษาจีน)</t>
  </si>
  <si>
    <t xml:space="preserve">จำนวนนักเรียนชั้น ม.6   </t>
  </si>
  <si>
    <t>GIFTED</t>
  </si>
  <si>
    <t>กลุ่มภาษา</t>
  </si>
  <si>
    <t>นายจักรพันธ์  แซ่โค้ว</t>
  </si>
  <si>
    <t>นายเอกพนธ์  กลับใจ</t>
  </si>
  <si>
    <t>นางสาวจุฑามาศ  วงศาโรจน์</t>
  </si>
  <si>
    <t>นางสาวจันตนา  แซ่เจียม</t>
  </si>
  <si>
    <t xml:space="preserve"> </t>
  </si>
  <si>
    <t>หัวหน้าระดับ</t>
  </si>
  <si>
    <t>นางสิริพร  มากเกลี้ยง</t>
  </si>
  <si>
    <t>นายภาณุมาศ  ชุมแสง</t>
  </si>
  <si>
    <t xml:space="preserve">      โรงเรียนสุราษฎร์ธานี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</si>
  <si>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</si>
  <si>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</si>
  <si>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</si>
  <si>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</si>
  <si>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ม.6/13</t>
  </si>
  <si>
    <t>นางสาวนัยนชนก  เกียรติกุลพงศ์</t>
  </si>
  <si>
    <t>นางกนกพร  จันทร์แก้ว</t>
  </si>
  <si>
    <t xml:space="preserve">    โรงเรียนสุราษฎร์ธานี</t>
  </si>
  <si>
    <t xml:space="preserve">      ชั้นมัธยมศึกษาปีที่ 6/1    </t>
  </si>
  <si>
    <t xml:space="preserve">      ชั้นมัธยมศึกษาปีที่ 6/2    </t>
  </si>
  <si>
    <t xml:space="preserve">      ชั้นมัธยมศึกษาปีที่ 6/3    </t>
  </si>
  <si>
    <t xml:space="preserve">      ชั้นมัธยมศึกษาปีที่ 6/4    </t>
  </si>
  <si>
    <t xml:space="preserve">      ชั้นมัธยมศึกษาปีที่ 6/5   </t>
  </si>
  <si>
    <t xml:space="preserve">      ชั้นมัธยมศึกษาปีที่ 6/6   </t>
  </si>
  <si>
    <t xml:space="preserve">      ชั้นมัธยมศึกษาปีที่ 6/7   </t>
  </si>
  <si>
    <t xml:space="preserve">      ชั้นมัธยมศึกษาปีที่ 6/8    </t>
  </si>
  <si>
    <t xml:space="preserve">      ชั้นมัธยมศึกษาปีที่ 6/9   </t>
  </si>
  <si>
    <t xml:space="preserve">      ชั้นมัธยมศึกษาปีที่ 6/10   </t>
  </si>
  <si>
    <t xml:space="preserve">      ชั้นมัธยมศึกษาปีที่ 6/11   </t>
  </si>
  <si>
    <t xml:space="preserve">      ชั้นมัธยมศึกษาปีที่ 6/12   </t>
  </si>
  <si>
    <t>รองหัวหน้าระดับฝ่ายกิจการ</t>
  </si>
  <si>
    <t>รหัสวิชา..........................ชื่อวิชา..........................................................................................หน่วยกิต................</t>
  </si>
  <si>
    <t>นางกมลมาศ  นเรนทร์ราช</t>
  </si>
  <si>
    <t>นางณัชพัฒน์  ขจรศักดิ์สิริกุล</t>
  </si>
  <si>
    <t>แผนการเรียน</t>
  </si>
  <si>
    <t>ช</t>
  </si>
  <si>
    <t>อังกฤษ</t>
  </si>
  <si>
    <t>คณิต</t>
  </si>
  <si>
    <t>ญ</t>
  </si>
  <si>
    <t>ไทย</t>
  </si>
  <si>
    <t>ชนากานต์</t>
  </si>
  <si>
    <t>จันทร์ทอง</t>
  </si>
  <si>
    <t>ณิชารีย์</t>
  </si>
  <si>
    <t>กัญญาณัฐ</t>
  </si>
  <si>
    <t>นันท์นภัส</t>
  </si>
  <si>
    <t>พรนภัส</t>
  </si>
  <si>
    <t>วชิรวิทย์</t>
  </si>
  <si>
    <t>ณภัทร</t>
  </si>
  <si>
    <t>ณัฐนันท์</t>
  </si>
  <si>
    <t>พงษ์ประดิษฐ์</t>
  </si>
  <si>
    <t>ภูริณัฐ</t>
  </si>
  <si>
    <t>วณิชชานนท์</t>
  </si>
  <si>
    <t>ช่วยจันทร์</t>
  </si>
  <si>
    <t>ปภังกร</t>
  </si>
  <si>
    <t>ปพิชญา</t>
  </si>
  <si>
    <t>เจริญสุข</t>
  </si>
  <si>
    <t>กฤติน</t>
  </si>
  <si>
    <t>ชูแก้ว</t>
  </si>
  <si>
    <t>ฝรั่งเศส</t>
  </si>
  <si>
    <t>จีน</t>
  </si>
  <si>
    <t>ญี่ปุ่น</t>
  </si>
  <si>
    <t>นางสาวอมรรัตน์  วรรณศรี</t>
  </si>
  <si>
    <t>นายวิวัฒน์ สกูลหรัง</t>
  </si>
  <si>
    <t>โครงการส่งเสริมความสามารถพิเศษด้านภาษา / (Gifted)</t>
  </si>
  <si>
    <t>โครงการส่งเสริมความสามารถด้านศิลปศาสตร์</t>
  </si>
  <si>
    <t>โรจนกิจจารักษ์</t>
  </si>
  <si>
    <t>ปิยวัฒน์</t>
  </si>
  <si>
    <t>เติมไพบูลย์</t>
  </si>
  <si>
    <t>ญาณิศา</t>
  </si>
  <si>
    <t>เกวลิน</t>
  </si>
  <si>
    <t>เดชมณี</t>
  </si>
  <si>
    <t>นิติธร</t>
  </si>
  <si>
    <t>พนิตพร</t>
  </si>
  <si>
    <t>อภิชญา</t>
  </si>
  <si>
    <t>ศักดา</t>
  </si>
  <si>
    <t>รัชพล</t>
  </si>
  <si>
    <t>มณีรัตน์</t>
  </si>
  <si>
    <t>พรหมมาศ</t>
  </si>
  <si>
    <t>สุกฤตา</t>
  </si>
  <si>
    <t>ธัชพล</t>
  </si>
  <si>
    <t>สุขแจ่ม</t>
  </si>
  <si>
    <t>มากบุญ</t>
  </si>
  <si>
    <t>กมลชนก</t>
  </si>
  <si>
    <t>รักบำรุง</t>
  </si>
  <si>
    <t>พิชญ์สินี</t>
  </si>
  <si>
    <t>ปัณณวิชญ์</t>
  </si>
  <si>
    <t>ภัทรดร</t>
  </si>
  <si>
    <t>ธมลวรรณ</t>
  </si>
  <si>
    <t>กัลยกร</t>
  </si>
  <si>
    <t>คงทอง</t>
  </si>
  <si>
    <t>กาญจนดิฐ</t>
  </si>
  <si>
    <t>ภควัต</t>
  </si>
  <si>
    <t>ทองมาก</t>
  </si>
  <si>
    <t>ณัฐภัทร</t>
  </si>
  <si>
    <t>แก้วพิชัย</t>
  </si>
  <si>
    <t>อินทรักษ์</t>
  </si>
  <si>
    <t>เจริญธรรม</t>
  </si>
  <si>
    <t>ชัยสิทธิ์</t>
  </si>
  <si>
    <t>สิรวิชญ์</t>
  </si>
  <si>
    <t>ภัทรดนัย</t>
  </si>
  <si>
    <t>รังสิโยกฤษฏ์</t>
  </si>
  <si>
    <t>ครองนุช</t>
  </si>
  <si>
    <t>กิตติศักดิ์</t>
  </si>
  <si>
    <t>จรูญรักษ์</t>
  </si>
  <si>
    <t>ชัยทอง</t>
  </si>
  <si>
    <t>ใจงาม</t>
  </si>
  <si>
    <t>จิรัชญา</t>
  </si>
  <si>
    <t>โชติสิงห์</t>
  </si>
  <si>
    <t>เกื้อสกุล</t>
  </si>
  <si>
    <t>ศิวายพราหมณ์</t>
  </si>
  <si>
    <t>แก้วนิรัตน์</t>
  </si>
  <si>
    <t>ธีรตา</t>
  </si>
  <si>
    <t>พิศภักดิ์</t>
  </si>
  <si>
    <t>ณัฐณิชา</t>
  </si>
  <si>
    <t>เพชระ</t>
  </si>
  <si>
    <t>***นักเรียนพักการเรียน</t>
  </si>
  <si>
    <t>***นักเรียนแลกเปลี่ยน</t>
  </si>
  <si>
    <t>นางสุทินา  สุธรรมานนท์</t>
  </si>
  <si>
    <t>นางรุจิเรศ  ทีประปาล</t>
  </si>
  <si>
    <t xml:space="preserve">นายธนาวรรธน์  โชคสถาพร </t>
  </si>
  <si>
    <t>................-.................</t>
  </si>
  <si>
    <t>คงเจริญ</t>
  </si>
  <si>
    <t>แผน</t>
  </si>
  <si>
    <t>การเรียน</t>
  </si>
  <si>
    <t>กวินธิดา</t>
  </si>
  <si>
    <t>ธรรมาวุธ</t>
  </si>
  <si>
    <t>แลกเปลี่ยนกลับมาเรียน</t>
  </si>
  <si>
    <t>ฐิติชญา</t>
  </si>
  <si>
    <t xml:space="preserve">นางสาวมนัสชนก  เพ็ชรแก้ว   </t>
  </si>
  <si>
    <t>ศิวัช</t>
  </si>
  <si>
    <t>เพชรแก้ว</t>
  </si>
  <si>
    <t>ชยพล</t>
  </si>
  <si>
    <t>โชตินันท์</t>
  </si>
  <si>
    <t>พัฒน์ชนะ</t>
  </si>
  <si>
    <t>จักรภัทร</t>
  </si>
  <si>
    <t>รักษาวงศ์</t>
  </si>
  <si>
    <t>ใจห้าว</t>
  </si>
  <si>
    <t>ธนวินท์</t>
  </si>
  <si>
    <t>ชูพรหมแก้ว</t>
  </si>
  <si>
    <t>วชิระ</t>
  </si>
  <si>
    <t>เมฆมีเดช</t>
  </si>
  <si>
    <t>ปกป้อง</t>
  </si>
  <si>
    <t>โอนอ่อน</t>
  </si>
  <si>
    <t>รัญชน์รวินท์</t>
  </si>
  <si>
    <t>แท่นนิล</t>
  </si>
  <si>
    <t>รัตนาภิรมย์</t>
  </si>
  <si>
    <t>อริย์ธัช</t>
  </si>
  <si>
    <t>ตั้งพงศ์ศิรประภา</t>
  </si>
  <si>
    <t>จิรายุ</t>
  </si>
  <si>
    <t>แซ่ลิ้ม</t>
  </si>
  <si>
    <t>ณัฐชยา</t>
  </si>
  <si>
    <t>ช่วยเกิด</t>
  </si>
  <si>
    <t>ปาณิสรา</t>
  </si>
  <si>
    <t>วรรธนะพิศิษฎ์</t>
  </si>
  <si>
    <t>ภารวี</t>
  </si>
  <si>
    <t>คำรณฤทธิศร</t>
  </si>
  <si>
    <t>กรองขวัญ</t>
  </si>
  <si>
    <t>แป้นพัฒน์</t>
  </si>
  <si>
    <t>ภัทรชนก</t>
  </si>
  <si>
    <t>บุญศิลป์</t>
  </si>
  <si>
    <t>หวังดี</t>
  </si>
  <si>
    <t>ชูมณี</t>
  </si>
  <si>
    <t>ธนัญญา</t>
  </si>
  <si>
    <t>สุริยะ</t>
  </si>
  <si>
    <t>นภสร</t>
  </si>
  <si>
    <t>เกตุแก้ว</t>
  </si>
  <si>
    <t>ปัณฑิตา</t>
  </si>
  <si>
    <t>เผือกสวัสดิ์</t>
  </si>
  <si>
    <t>จารุลักษณ์</t>
  </si>
  <si>
    <t>เกิดไพบูลย์</t>
  </si>
  <si>
    <t>ชูเมฆ</t>
  </si>
  <si>
    <t>พลอยชมพู</t>
  </si>
  <si>
    <t>จุลละเอียด</t>
  </si>
  <si>
    <t>วสุวัชร์</t>
  </si>
  <si>
    <t>ตรีรินทร์</t>
  </si>
  <si>
    <t>มิเชล</t>
  </si>
  <si>
    <t>บัวนาค มีเดช</t>
  </si>
  <si>
    <t>กัญญ์ดา</t>
  </si>
  <si>
    <t>ศรีสุพพัตพงษ์</t>
  </si>
  <si>
    <t>จีนา</t>
  </si>
  <si>
    <t>สระทอง</t>
  </si>
  <si>
    <t>รินรดา</t>
  </si>
  <si>
    <t>สุภาวิทย์</t>
  </si>
  <si>
    <t>อัญธิญา</t>
  </si>
  <si>
    <t>จูจ้อย</t>
  </si>
  <si>
    <t>ธนภัทร</t>
  </si>
  <si>
    <t>ขันฤทธิ์</t>
  </si>
  <si>
    <t>พศิน</t>
  </si>
  <si>
    <t>นุ้ยเจริญ</t>
  </si>
  <si>
    <t>รชฏ</t>
  </si>
  <si>
    <t>เพ็ชรดำ</t>
  </si>
  <si>
    <t>ศักดิธัช</t>
  </si>
  <si>
    <t>เบญจพิทักษ์ดิลก</t>
  </si>
  <si>
    <t>ศุภณัฐ</t>
  </si>
  <si>
    <t>จันทร์สุข</t>
  </si>
  <si>
    <t>ชีวธันย์</t>
  </si>
  <si>
    <t>เก้าเอี้ยน</t>
  </si>
  <si>
    <t>ธีรภัทร</t>
  </si>
  <si>
    <t>นาคเพชรพูล</t>
  </si>
  <si>
    <t>รักใหม่</t>
  </si>
  <si>
    <t>รัชชานนท์</t>
  </si>
  <si>
    <t>เจริญภักดี</t>
  </si>
  <si>
    <t>ไทยประยูร</t>
  </si>
  <si>
    <t>ภควุฒ</t>
  </si>
  <si>
    <t>ปิตุทิพย์</t>
  </si>
  <si>
    <t>ณฐพล</t>
  </si>
  <si>
    <t>บุรินทร์กุล</t>
  </si>
  <si>
    <t>เหล่าพัทรเกษม</t>
  </si>
  <si>
    <t>รชาทัช</t>
  </si>
  <si>
    <t>บุญพัฒน์</t>
  </si>
  <si>
    <t>พรปวีณ์</t>
  </si>
  <si>
    <t xml:space="preserve"> คุ้มกัน</t>
  </si>
  <si>
    <t>ปสุตา</t>
  </si>
  <si>
    <t>อุบลสถิตย์</t>
  </si>
  <si>
    <t>พิชามญชุ์</t>
  </si>
  <si>
    <t>ศุภลักษณ์</t>
  </si>
  <si>
    <t>ญาดากานต์</t>
  </si>
  <si>
    <t>แช่มช้อย</t>
  </si>
  <si>
    <t>ธัญชนก</t>
  </si>
  <si>
    <t>ชนัญชิตา</t>
  </si>
  <si>
    <t>โฮ้เต้กิ้ม</t>
  </si>
  <si>
    <t>ภู่วัฒนา</t>
  </si>
  <si>
    <t>หทัยภัทร</t>
  </si>
  <si>
    <t>เชลซี</t>
  </si>
  <si>
    <t>บัวนาคมีเดช</t>
  </si>
  <si>
    <t>ปวรรษมน</t>
  </si>
  <si>
    <t>สุนธารักษ์</t>
  </si>
  <si>
    <t>ปัญจมาพร</t>
  </si>
  <si>
    <t>ยุทธวรวิทย์</t>
  </si>
  <si>
    <t>ศุภสุตา</t>
  </si>
  <si>
    <t>อณัญญา</t>
  </si>
  <si>
    <t>พลเพชร</t>
  </si>
  <si>
    <t>ช้อยกิตติพันธ์</t>
  </si>
  <si>
    <t>ภีมภัทร</t>
  </si>
  <si>
    <t>คุณัญญา</t>
  </si>
  <si>
    <t xml:space="preserve"> คุระเอียด</t>
  </si>
  <si>
    <t>ชูเสือหึง</t>
  </si>
  <si>
    <t>วิสา</t>
  </si>
  <si>
    <t>สุทธิรักษ์</t>
  </si>
  <si>
    <t>กฤศ</t>
  </si>
  <si>
    <t>มงคลนิมิตร</t>
  </si>
  <si>
    <t>กวิน</t>
  </si>
  <si>
    <t>ชัยยศ</t>
  </si>
  <si>
    <t>เจนกิจ</t>
  </si>
  <si>
    <t>จิระจรัส</t>
  </si>
  <si>
    <t>ทัตพงศ์</t>
  </si>
  <si>
    <t>พรพุธศรี</t>
  </si>
  <si>
    <t>อาชวิน</t>
  </si>
  <si>
    <t>สังข์เพชร</t>
  </si>
  <si>
    <t>ชนัศภณ</t>
  </si>
  <si>
    <t>ณ สงขลา</t>
  </si>
  <si>
    <t>ลายประเสริฐ</t>
  </si>
  <si>
    <t>พีชวิชญ์</t>
  </si>
  <si>
    <t>ป้อมแดง</t>
  </si>
  <si>
    <t>ธนาพล</t>
  </si>
  <si>
    <t>หรรษกร</t>
  </si>
  <si>
    <t>เพชรสุทธิ์</t>
  </si>
  <si>
    <t>กฤติมุข</t>
  </si>
  <si>
    <t>จันทร์เทศ</t>
  </si>
  <si>
    <t>นภัสนันท์</t>
  </si>
  <si>
    <t>ตั้งทรงสวัสดิ์</t>
  </si>
  <si>
    <t>ปภาวรินทร์</t>
  </si>
  <si>
    <t>อินทร์แก้ว</t>
  </si>
  <si>
    <t>นาคสุข</t>
  </si>
  <si>
    <t>ปารณีย์</t>
  </si>
  <si>
    <t>เพียงตะวัน</t>
  </si>
  <si>
    <t>ศรีภักดี</t>
  </si>
  <si>
    <t>ภรณ์ชนก</t>
  </si>
  <si>
    <t>ไล่เข้ง</t>
  </si>
  <si>
    <t>ศีลินี</t>
  </si>
  <si>
    <t>นาคทอง</t>
  </si>
  <si>
    <t>อรวรา</t>
  </si>
  <si>
    <t>สาริพัฒน์</t>
  </si>
  <si>
    <t>คีตา</t>
  </si>
  <si>
    <t>ชนม์ชนก</t>
  </si>
  <si>
    <t>ชูสุวรรณ</t>
  </si>
  <si>
    <t>ขวัญใจสกุล</t>
  </si>
  <si>
    <t>ภิรญา</t>
  </si>
  <si>
    <t>ใจเปี่ยม</t>
  </si>
  <si>
    <t>กาญจนพันธุ์</t>
  </si>
  <si>
    <t>ณิชมน</t>
  </si>
  <si>
    <t>เวฬุการ</t>
  </si>
  <si>
    <t>วิรามร</t>
  </si>
  <si>
    <t>อุ่นเรือน</t>
  </si>
  <si>
    <t>สิริกร</t>
  </si>
  <si>
    <t>เดชรัตนวิไชย</t>
  </si>
  <si>
    <t>แพรทอง</t>
  </si>
  <si>
    <t>ตรีศรี</t>
  </si>
  <si>
    <t>วัชรสินธุ</t>
  </si>
  <si>
    <t>กิติญา</t>
  </si>
  <si>
    <t>รักสงค์</t>
  </si>
  <si>
    <t>สุปภาดา</t>
  </si>
  <si>
    <t>หนูแบน</t>
  </si>
  <si>
    <t>พรนภางค์</t>
  </si>
  <si>
    <t>บัวบุษกร</t>
  </si>
  <si>
    <t>สอาดเอี่ยม</t>
  </si>
  <si>
    <t>ธนัชชา</t>
  </si>
  <si>
    <t>สุวรรณชาตรี</t>
  </si>
  <si>
    <t>ณัฏฐนิช</t>
  </si>
  <si>
    <t>พิริยะ</t>
  </si>
  <si>
    <t>ศิรินภา</t>
  </si>
  <si>
    <t>คำนึงคุณากร</t>
  </si>
  <si>
    <t>ภวิษย์พร</t>
  </si>
  <si>
    <t>พุทธรัตน์</t>
  </si>
  <si>
    <t>พิชญาภร</t>
  </si>
  <si>
    <t>ศรีสมทรัพย์</t>
  </si>
  <si>
    <t>แน่นแผน</t>
  </si>
  <si>
    <t>อัยยาวีร์</t>
  </si>
  <si>
    <t>อินทวิเศษ</t>
  </si>
  <si>
    <t>พีรดา</t>
  </si>
  <si>
    <t>พวงใส</t>
  </si>
  <si>
    <t>ภูรินท์</t>
  </si>
  <si>
    <t>ง่วนชู</t>
  </si>
  <si>
    <t>ภรรณภูมิ</t>
  </si>
  <si>
    <t>แก้วประจุ</t>
  </si>
  <si>
    <t>ชุมทัพ</t>
  </si>
  <si>
    <t>หนูบุญ</t>
  </si>
  <si>
    <t>สมหมาย</t>
  </si>
  <si>
    <t>กษิด์เดช</t>
  </si>
  <si>
    <t>ศุภสาร</t>
  </si>
  <si>
    <t>ศิรสิทธิ์</t>
  </si>
  <si>
    <t>สิทธิรักษ์</t>
  </si>
  <si>
    <t>รัฐนันท์</t>
  </si>
  <si>
    <t>แก้วชู</t>
  </si>
  <si>
    <t>ภัทรกฤตย์</t>
  </si>
  <si>
    <t>เลี่ยนกัตวา</t>
  </si>
  <si>
    <t>ณัฐกฤษ</t>
  </si>
  <si>
    <t>ธนสารสกลภพ</t>
  </si>
  <si>
    <t>ชวิน</t>
  </si>
  <si>
    <t>เสนเรือง</t>
  </si>
  <si>
    <t>ตุลธร</t>
  </si>
  <si>
    <t>อานนทกูล</t>
  </si>
  <si>
    <t>กิตติพัฒน์</t>
  </si>
  <si>
    <t>มณีน้อย</t>
  </si>
  <si>
    <t>ภัทรพล</t>
  </si>
  <si>
    <t>บุญญ์ไพร</t>
  </si>
  <si>
    <t>พชร</t>
  </si>
  <si>
    <t>สินอุดม</t>
  </si>
  <si>
    <t>ปาณัสม์สรณ์</t>
  </si>
  <si>
    <t>ลิเหล็ก</t>
  </si>
  <si>
    <t>จักรเพชร</t>
  </si>
  <si>
    <t>เพชรกลับ</t>
  </si>
  <si>
    <t>หมกทอง</t>
  </si>
  <si>
    <t>ศรัณญ์ภูมิ</t>
  </si>
  <si>
    <t>ผุดมาก</t>
  </si>
  <si>
    <t>ณัฐปคัลภ์</t>
  </si>
  <si>
    <t>ยวงทอง</t>
  </si>
  <si>
    <t>ณัฏฐชาติย์</t>
  </si>
  <si>
    <t>เข็มเพชร</t>
  </si>
  <si>
    <t>ดีลี</t>
  </si>
  <si>
    <t>วัศพล</t>
  </si>
  <si>
    <t>สุวิจักขณ์</t>
  </si>
  <si>
    <t>บุญมา</t>
  </si>
  <si>
    <t>ภูผา</t>
  </si>
  <si>
    <t>เจริญการ</t>
  </si>
  <si>
    <t>จิรพัฒน์</t>
  </si>
  <si>
    <t>โพธิ์สุวรรณ</t>
  </si>
  <si>
    <t>ยศพัทธ์</t>
  </si>
  <si>
    <t>ประยุทธสินธุ์</t>
  </si>
  <si>
    <t>วชิรวิศวร์</t>
  </si>
  <si>
    <t>กุลพนาภินันท์</t>
  </si>
  <si>
    <t>ฐนกร</t>
  </si>
  <si>
    <t>นพรัตน์</t>
  </si>
  <si>
    <t>เกริกเกียรติ</t>
  </si>
  <si>
    <t>เชิดชูชน</t>
  </si>
  <si>
    <t>จตุรภัทร</t>
  </si>
  <si>
    <t>อริวสะโร</t>
  </si>
  <si>
    <t>จักรี</t>
  </si>
  <si>
    <t>รถไทย</t>
  </si>
  <si>
    <t>นุ่นเกิด</t>
  </si>
  <si>
    <t>สุรยุทธ์</t>
  </si>
  <si>
    <t>ทองจินดา</t>
  </si>
  <si>
    <t>วงศกร</t>
  </si>
  <si>
    <t>ปลอดอักษร</t>
  </si>
  <si>
    <t>สิทธิชู</t>
  </si>
  <si>
    <t>บุญศิริชัย</t>
  </si>
  <si>
    <t>ธนนท์</t>
  </si>
  <si>
    <t>มีทับ</t>
  </si>
  <si>
    <t>จารุกิตต์</t>
  </si>
  <si>
    <t>ทวีทอง</t>
  </si>
  <si>
    <t>ปวริศ</t>
  </si>
  <si>
    <t>สุขมากผล</t>
  </si>
  <si>
    <t>ธัญภัสสร</t>
  </si>
  <si>
    <t>วงศ์ชูศักดิ์</t>
  </si>
  <si>
    <t>ฐิตาฉัตร์</t>
  </si>
  <si>
    <t>พัฒนสุวรนันท์</t>
  </si>
  <si>
    <t>สมบูรณ์</t>
  </si>
  <si>
    <t>กัญญ์วรา</t>
  </si>
  <si>
    <t>ยะกะกุล</t>
  </si>
  <si>
    <t>ปภัสสร</t>
  </si>
  <si>
    <t>จงจิตต์</t>
  </si>
  <si>
    <t>ปภาวดี</t>
  </si>
  <si>
    <t>เพชรมีศรี</t>
  </si>
  <si>
    <t>ชมพูพลอย</t>
  </si>
  <si>
    <t>ปานเนื่อง</t>
  </si>
  <si>
    <t>นงนภัส</t>
  </si>
  <si>
    <t>เพชรศร</t>
  </si>
  <si>
    <t>ณัฎฐวรรณ</t>
  </si>
  <si>
    <t>เนาว์นาน</t>
  </si>
  <si>
    <t>พีรวดี</t>
  </si>
  <si>
    <t>รุณเจริญ</t>
  </si>
  <si>
    <t>กนกพร</t>
  </si>
  <si>
    <t>อินทรกำเหนิด</t>
  </si>
  <si>
    <t>กนกพิชญ์</t>
  </si>
  <si>
    <t>พลภักดี</t>
  </si>
  <si>
    <t>เปมิกา</t>
  </si>
  <si>
    <t>อ่อนนิ่ม</t>
  </si>
  <si>
    <t>พิพรรษพร</t>
  </si>
  <si>
    <t>ธนิชญา</t>
  </si>
  <si>
    <t>ศรีเพชรพูล</t>
  </si>
  <si>
    <t>ทักษวดี</t>
  </si>
  <si>
    <t>เอ่งฉ้วน</t>
  </si>
  <si>
    <t>ปัณณพร</t>
  </si>
  <si>
    <t>เรืองรัตน์</t>
  </si>
  <si>
    <t>พรมวลัย</t>
  </si>
  <si>
    <t>ใจกว้าง</t>
  </si>
  <si>
    <t>อัจจิมา</t>
  </si>
  <si>
    <t>จิรเมธ</t>
  </si>
  <si>
    <t>เกิดแก้ว</t>
  </si>
  <si>
    <t>โยธารักษ์</t>
  </si>
  <si>
    <t>พีรณัฐ</t>
  </si>
  <si>
    <t>พยุหะ</t>
  </si>
  <si>
    <t>ณชย</t>
  </si>
  <si>
    <t>กลับช่วย</t>
  </si>
  <si>
    <t>วริทธิ์ธร</t>
  </si>
  <si>
    <t>ทิพยชิต</t>
  </si>
  <si>
    <t>เนติภูมิ</t>
  </si>
  <si>
    <t>ชัยสงคราม</t>
  </si>
  <si>
    <t>เบญจรงค์</t>
  </si>
  <si>
    <t>อามิตร</t>
  </si>
  <si>
    <t>วรากร</t>
  </si>
  <si>
    <t>แก้วมณี</t>
  </si>
  <si>
    <t>ณฐกฤษ์</t>
  </si>
  <si>
    <t>ข่ายม่าน</t>
  </si>
  <si>
    <t>ณัฏฐฑยากร</t>
  </si>
  <si>
    <t>ปานเขียว</t>
  </si>
  <si>
    <t>ณัฐพนธ์</t>
  </si>
  <si>
    <t>เนียนเพ็ชร์</t>
  </si>
  <si>
    <t>อินทร์บำรุง</t>
  </si>
  <si>
    <t>สังข์ด้วง</t>
  </si>
  <si>
    <t>ณฐนนท์</t>
  </si>
  <si>
    <t>ศักดิ์วรรณกานต์</t>
  </si>
  <si>
    <t>ธนพล</t>
  </si>
  <si>
    <t>ชูขาว</t>
  </si>
  <si>
    <t>นวพรรษ</t>
  </si>
  <si>
    <t>ทองปานดี</t>
  </si>
  <si>
    <t>วันปีใหม่</t>
  </si>
  <si>
    <t>ขนอม</t>
  </si>
  <si>
    <t>ปุณณวิช</t>
  </si>
  <si>
    <t>เหมราช</t>
  </si>
  <si>
    <t>จันทรัตน์</t>
  </si>
  <si>
    <t>ภัทรกานต์</t>
  </si>
  <si>
    <t>นาคทองคง</t>
  </si>
  <si>
    <t>กัญญาภัค</t>
  </si>
  <si>
    <t>ปรัชญาณี</t>
  </si>
  <si>
    <t>บุญแสนแผน</t>
  </si>
  <si>
    <t>ธริมา</t>
  </si>
  <si>
    <t>กิตติพลจักร</t>
  </si>
  <si>
    <t>นิชาภา</t>
  </si>
  <si>
    <t>อนัญญา</t>
  </si>
  <si>
    <t>สุวรรณดี</t>
  </si>
  <si>
    <t>กานต์ธิดา</t>
  </si>
  <si>
    <t>ภูมิญาดา</t>
  </si>
  <si>
    <t>สุดใจใหม่</t>
  </si>
  <si>
    <t>อารยา</t>
  </si>
  <si>
    <t>อินทจันทร์</t>
  </si>
  <si>
    <t>ธนิวรรณ</t>
  </si>
  <si>
    <t>บุญวัฒน์หิรัญกุล</t>
  </si>
  <si>
    <t>นภษร</t>
  </si>
  <si>
    <t>กัญชพร</t>
  </si>
  <si>
    <t>ทองยวน</t>
  </si>
  <si>
    <t>กัญญาภัทร</t>
  </si>
  <si>
    <t>แก้วภักดี</t>
  </si>
  <si>
    <t>กันตพิชญ์</t>
  </si>
  <si>
    <t>แป้นขาว</t>
  </si>
  <si>
    <t>สารสิทธิ์</t>
  </si>
  <si>
    <t>สารนิช</t>
  </si>
  <si>
    <t>ศรีพัฒน์</t>
  </si>
  <si>
    <t>รฐนนท์</t>
  </si>
  <si>
    <t>พันธวาณิช</t>
  </si>
  <si>
    <t>เอกสิษฐ์</t>
  </si>
  <si>
    <t>เกิดสม</t>
  </si>
  <si>
    <t>ณฐดนย์</t>
  </si>
  <si>
    <t>ตั้งสัจจะธรรม</t>
  </si>
  <si>
    <t>จิรภัทร</t>
  </si>
  <si>
    <t>อ่าวเจริญ</t>
  </si>
  <si>
    <t>ธีธัช</t>
  </si>
  <si>
    <t>กลั่นบัวเพชร</t>
  </si>
  <si>
    <t>ร่าหมาน</t>
  </si>
  <si>
    <t>เฟื่องฟู</t>
  </si>
  <si>
    <t>เมธัส</t>
  </si>
  <si>
    <t>รัสธรรม</t>
  </si>
  <si>
    <t>วรปรัชญ์</t>
  </si>
  <si>
    <t>แตงพัฒน์</t>
  </si>
  <si>
    <t>สรรเพชญ์</t>
  </si>
  <si>
    <t>แสงอินทร์</t>
  </si>
  <si>
    <t>เพ็ชร์สงฆ์</t>
  </si>
  <si>
    <t>ศรีนวล</t>
  </si>
  <si>
    <t>จิรเดช</t>
  </si>
  <si>
    <t>ยศกร</t>
  </si>
  <si>
    <t>อาณกร</t>
  </si>
  <si>
    <t>ณฐภัทร</t>
  </si>
  <si>
    <t>ทัดปอย</t>
  </si>
  <si>
    <t>ภูมิ</t>
  </si>
  <si>
    <t>ภูมิวณิชกิจ</t>
  </si>
  <si>
    <t>รพีวิทย์</t>
  </si>
  <si>
    <t>ทองสี</t>
  </si>
  <si>
    <t>คงสกุล</t>
  </si>
  <si>
    <t>เพียงฤดี</t>
  </si>
  <si>
    <t>บุญมีชัย</t>
  </si>
  <si>
    <t>ชุติกาญจน์</t>
  </si>
  <si>
    <t>ขุ้ยศร</t>
  </si>
  <si>
    <t>ช่วยยิ้ม</t>
  </si>
  <si>
    <t>พิมพ์ชนก</t>
  </si>
  <si>
    <t>คชนาม</t>
  </si>
  <si>
    <t>สิรินันท์ธิดา</t>
  </si>
  <si>
    <t>อารีวงศ์</t>
  </si>
  <si>
    <t>สุพิชฌาย์</t>
  </si>
  <si>
    <t>เพชรคุ้ม</t>
  </si>
  <si>
    <t>สุภัคชา</t>
  </si>
  <si>
    <t>จอมพิทักษ์</t>
  </si>
  <si>
    <t>ธีริศรา</t>
  </si>
  <si>
    <t>สิมมา</t>
  </si>
  <si>
    <t>บุษบาวรรณ</t>
  </si>
  <si>
    <t>ปกิตตา</t>
  </si>
  <si>
    <t>รักษาพราหมณ์</t>
  </si>
  <si>
    <t>ปรมี</t>
  </si>
  <si>
    <t>แก้วจันทร์แก้ว</t>
  </si>
  <si>
    <t>เปรมยุตา</t>
  </si>
  <si>
    <t>พรรวษา</t>
  </si>
  <si>
    <t>มีเพ็งจันทร์</t>
  </si>
  <si>
    <t>พิมลศรี</t>
  </si>
  <si>
    <t>รักช่วย</t>
  </si>
  <si>
    <t>พิณธุศร</t>
  </si>
  <si>
    <t>สุวรรณรักษ์</t>
  </si>
  <si>
    <t>แพรธารา</t>
  </si>
  <si>
    <t>แสงจันทร์</t>
  </si>
  <si>
    <t>กนกอร</t>
  </si>
  <si>
    <t>ด่านหน้า</t>
  </si>
  <si>
    <t>กรกวี</t>
  </si>
  <si>
    <t>สงแสง</t>
  </si>
  <si>
    <t>เบญญาภา</t>
  </si>
  <si>
    <t>อั้นเต้ง</t>
  </si>
  <si>
    <t>สิรีรัศมิ์</t>
  </si>
  <si>
    <t>ครองไกรเวช</t>
  </si>
  <si>
    <t>กษิดิศ</t>
  </si>
  <si>
    <t>แก้วมีศรี</t>
  </si>
  <si>
    <t>พีรวิชญ์</t>
  </si>
  <si>
    <t>สุทธิ</t>
  </si>
  <si>
    <t>เจษฎากร</t>
  </si>
  <si>
    <t>ณัฐชนน</t>
  </si>
  <si>
    <t>ไตรศร</t>
  </si>
  <si>
    <t>ณัฐดนัย</t>
  </si>
  <si>
    <t>เพ็ชรเสน</t>
  </si>
  <si>
    <t>นวัช</t>
  </si>
  <si>
    <t>พงศกร</t>
  </si>
  <si>
    <t>สุกิจ</t>
  </si>
  <si>
    <t>ไรวินท์</t>
  </si>
  <si>
    <t>แสะเตาะ</t>
  </si>
  <si>
    <t>นนทพัทธ์</t>
  </si>
  <si>
    <t>บุญสิน</t>
  </si>
  <si>
    <t>วงศ์กิตติภิญโญ</t>
  </si>
  <si>
    <t>อยู่สถิตย์</t>
  </si>
  <si>
    <t>ชิษณุพงศ์</t>
  </si>
  <si>
    <t>กิ้มเส้ง</t>
  </si>
  <si>
    <t>ฐปนรรฆ์</t>
  </si>
  <si>
    <t>บัวทอง</t>
  </si>
  <si>
    <t>ณัฐวีร์</t>
  </si>
  <si>
    <t>ดิษณะ</t>
  </si>
  <si>
    <t>ภูธเรศวร</t>
  </si>
  <si>
    <t>วาเรศ</t>
  </si>
  <si>
    <t>กิตตินันท์</t>
  </si>
  <si>
    <t>สิริภัทร</t>
  </si>
  <si>
    <t>วีระพรจิตติ</t>
  </si>
  <si>
    <t>วีรภัทร</t>
  </si>
  <si>
    <t>บุญถนอม</t>
  </si>
  <si>
    <t>ปกรนันท์</t>
  </si>
  <si>
    <t>ฝึกกิจการ</t>
  </si>
  <si>
    <t>อาทิมา</t>
  </si>
  <si>
    <t>เมืองน้อย</t>
  </si>
  <si>
    <t>กรชนก</t>
  </si>
  <si>
    <t>ไชยสิทธิ์</t>
  </si>
  <si>
    <t>กัญญ์นนัฐ</t>
  </si>
  <si>
    <t>ธนาภา</t>
  </si>
  <si>
    <t>ถาวรวัชรกุล</t>
  </si>
  <si>
    <t>สังข์สิงห์</t>
  </si>
  <si>
    <t>ลลนา</t>
  </si>
  <si>
    <t>โอนาค</t>
  </si>
  <si>
    <t>พิชชาอร</t>
  </si>
  <si>
    <t>ศรีทองกุล</t>
  </si>
  <si>
    <t>พิมพ์วิภา</t>
  </si>
  <si>
    <t>รัตนวุฒิ</t>
  </si>
  <si>
    <t>แพรวรุ้ง</t>
  </si>
  <si>
    <t>แดงนภาพรกุล</t>
  </si>
  <si>
    <t>กองประดิษฐ</t>
  </si>
  <si>
    <t>หทัยชนก</t>
  </si>
  <si>
    <t>ยกย่อง</t>
  </si>
  <si>
    <t>จิราพัชร</t>
  </si>
  <si>
    <t>ฐิติวรดา</t>
  </si>
  <si>
    <t>บุญแทน</t>
  </si>
  <si>
    <t>ชลกร</t>
  </si>
  <si>
    <t>นิคมมงคลรัตน์</t>
  </si>
  <si>
    <t>ธนวรรน</t>
  </si>
  <si>
    <t>ละออสุวรรณ</t>
  </si>
  <si>
    <t>พัทธนันท์</t>
  </si>
  <si>
    <t>พุทธสุภะ</t>
  </si>
  <si>
    <t>ศุภิสรา</t>
  </si>
  <si>
    <t>จินดำ</t>
  </si>
  <si>
    <t>ภัทรวดี</t>
  </si>
  <si>
    <t>เพชรโกษาชาติ</t>
  </si>
  <si>
    <t>ทินภัทร</t>
  </si>
  <si>
    <t>จันทรพิมล</t>
  </si>
  <si>
    <t>กนก</t>
  </si>
  <si>
    <t>วีรตระกูล</t>
  </si>
  <si>
    <t>ดวงมณี</t>
  </si>
  <si>
    <t>ณัฏฐากร</t>
  </si>
  <si>
    <t>ลิสวัสดิ์</t>
  </si>
  <si>
    <t>ธนชาติ</t>
  </si>
  <si>
    <t>สังข์สมบูรณ์</t>
  </si>
  <si>
    <t>พงศ์วริศ</t>
  </si>
  <si>
    <t>แซ่หม่ง</t>
  </si>
  <si>
    <t>พัครพล</t>
  </si>
  <si>
    <t>ชูศรี</t>
  </si>
  <si>
    <t>อภิชาติ</t>
  </si>
  <si>
    <t>สัมพันธ์ภักดี</t>
  </si>
  <si>
    <t>อรรถกฤต</t>
  </si>
  <si>
    <t>คำศรีสุข</t>
  </si>
  <si>
    <t>กรวิชญ์</t>
  </si>
  <si>
    <t>เจริญศักดิ์</t>
  </si>
  <si>
    <t>กิตติวัฒน์</t>
  </si>
  <si>
    <t>ชยกร</t>
  </si>
  <si>
    <t>เอกเพชร</t>
  </si>
  <si>
    <t>นัทธนัน</t>
  </si>
  <si>
    <t>ชาริโท</t>
  </si>
  <si>
    <t>พลภูมิ</t>
  </si>
  <si>
    <t>กฤษฎิ์ติพัฒน์</t>
  </si>
  <si>
    <t>ทองคำ</t>
  </si>
  <si>
    <t>เสฏฐวุฒิ</t>
  </si>
  <si>
    <t>แกมกิจ</t>
  </si>
  <si>
    <t>อรรคเดช</t>
  </si>
  <si>
    <t>มุทาวัน</t>
  </si>
  <si>
    <t>ธีรุตน์</t>
  </si>
  <si>
    <t>ประจง</t>
  </si>
  <si>
    <t>ภัทรพงศ์</t>
  </si>
  <si>
    <t>เอกพสิษฐ์</t>
  </si>
  <si>
    <t>พลศรีนวล</t>
  </si>
  <si>
    <t>สุลัยมาน</t>
  </si>
  <si>
    <t>เกษา</t>
  </si>
  <si>
    <t>คีตภัท</t>
  </si>
  <si>
    <t>วัฏิสุ</t>
  </si>
  <si>
    <t>ปฐมภรณ์</t>
  </si>
  <si>
    <t>แคล้วปลื้ม</t>
  </si>
  <si>
    <t>อินทสมบัติ</t>
  </si>
  <si>
    <t>ฐิติชญาน์</t>
  </si>
  <si>
    <t>ปานะสุวรรณ</t>
  </si>
  <si>
    <t>พาขวัญ</t>
  </si>
  <si>
    <t>เพชรรักษ์</t>
  </si>
  <si>
    <t>สุกาญดา</t>
  </si>
  <si>
    <t>ยะโส</t>
  </si>
  <si>
    <t>กฤศรดา</t>
  </si>
  <si>
    <t>ปรีดาธีรากร</t>
  </si>
  <si>
    <t>จังมานะกุล</t>
  </si>
  <si>
    <t>ภัทริดา</t>
  </si>
  <si>
    <t>สังข์แก้ว</t>
  </si>
  <si>
    <t>ธนิกานต์</t>
  </si>
  <si>
    <t>สุดสนิท</t>
  </si>
  <si>
    <t>กัญญาพัชร</t>
  </si>
  <si>
    <t>ทินพลกรัง</t>
  </si>
  <si>
    <t xml:space="preserve">ณัฏฐณิชา </t>
  </si>
  <si>
    <t>จันทร์สังข์</t>
  </si>
  <si>
    <t>ทิชาพร</t>
  </si>
  <si>
    <t>วงษ์จินดา</t>
  </si>
  <si>
    <t>ปภาดา</t>
  </si>
  <si>
    <t>ปิยธิดา</t>
  </si>
  <si>
    <t>เดชชัยภูมิ</t>
  </si>
  <si>
    <t>พุทธธิดา</t>
  </si>
  <si>
    <t>นิลเวช</t>
  </si>
  <si>
    <t>น่านน้ำ</t>
  </si>
  <si>
    <t>แพงศรี</t>
  </si>
  <si>
    <t>อภิณัฏฐ์</t>
  </si>
  <si>
    <t>พิรชัช</t>
  </si>
  <si>
    <t>ชัยศิลป์</t>
  </si>
  <si>
    <t>ภพธรรม</t>
  </si>
  <si>
    <t>รักเอียด</t>
  </si>
  <si>
    <t>ภัทรวิชญ์</t>
  </si>
  <si>
    <t>เนตรรุ่ง</t>
  </si>
  <si>
    <t>นนท์ธชัย</t>
  </si>
  <si>
    <t>เเก้วณรงค์</t>
  </si>
  <si>
    <t>กันตภณ</t>
  </si>
  <si>
    <t>โสตรโยม</t>
  </si>
  <si>
    <t>นาวิน</t>
  </si>
  <si>
    <t>บุญชัย</t>
  </si>
  <si>
    <t>ภูธิป</t>
  </si>
  <si>
    <t>วิมล</t>
  </si>
  <si>
    <t>กวินท์</t>
  </si>
  <si>
    <t>กุมภคาม</t>
  </si>
  <si>
    <t>สำลีวงค์</t>
  </si>
  <si>
    <t>ปฏิบัติ</t>
  </si>
  <si>
    <t>นภัสพร</t>
  </si>
  <si>
    <t>ช่วงเสน</t>
  </si>
  <si>
    <t>41299</t>
  </si>
  <si>
    <t>มินทิรา</t>
  </si>
  <si>
    <t>ภิรมย์สมบัติ</t>
  </si>
  <si>
    <t>จิรัชยา</t>
  </si>
  <si>
    <t>โวดทวี</t>
  </si>
  <si>
    <t>ธรรณชนก</t>
  </si>
  <si>
    <t>ตรีสงค์</t>
  </si>
  <si>
    <t>ธรรตวัณย์</t>
  </si>
  <si>
    <t>ทองเกตุ</t>
  </si>
  <si>
    <t>ภูริดา</t>
  </si>
  <si>
    <t>มายะการ</t>
  </si>
  <si>
    <t>ลสิตา</t>
  </si>
  <si>
    <t>ศรีสวัสดิ์</t>
  </si>
  <si>
    <t>กชพรรณ</t>
  </si>
  <si>
    <t>แก้วมา</t>
  </si>
  <si>
    <t>ณัฐนรี</t>
  </si>
  <si>
    <t>จำนงค์ทอง</t>
  </si>
  <si>
    <t>หงวนบุญมาก</t>
  </si>
  <si>
    <t>ปานเจริญ</t>
  </si>
  <si>
    <t>ชนม์ณพัส</t>
  </si>
  <si>
    <t>สุวรรณบุตร</t>
  </si>
  <si>
    <t>ธีมาพร</t>
  </si>
  <si>
    <t>นุรักษ์</t>
  </si>
  <si>
    <t>ไข่มุกข์</t>
  </si>
  <si>
    <t>จันทร์เรือง</t>
  </si>
  <si>
    <t>ชนาภา</t>
  </si>
  <si>
    <t>ข่วยบางยี่โร</t>
  </si>
  <si>
    <t>โชติกา</t>
  </si>
  <si>
    <t>แสงเพชร</t>
  </si>
  <si>
    <t>วิเศษศักดิ์</t>
  </si>
  <si>
    <t>ณัฎฐณิชา</t>
  </si>
  <si>
    <t>สินตุ้น</t>
  </si>
  <si>
    <t>ณัฏฐณิชา</t>
  </si>
  <si>
    <t>กุมลี</t>
  </si>
  <si>
    <t>ณิชนันท์</t>
  </si>
  <si>
    <t>ภักดีชน</t>
  </si>
  <si>
    <t>นัยนา</t>
  </si>
  <si>
    <t>คมสัน</t>
  </si>
  <si>
    <t>เนตรนัดดา</t>
  </si>
  <si>
    <t>ศรีนวลขาว</t>
  </si>
  <si>
    <t>ปุญญิศา</t>
  </si>
  <si>
    <t>ฟ้าใส</t>
  </si>
  <si>
    <t>ศุภกิจ</t>
  </si>
  <si>
    <t>เพ็ชรหับ</t>
  </si>
  <si>
    <t>เปรม</t>
  </si>
  <si>
    <t>จันทวงษ์</t>
  </si>
  <si>
    <t>ชุติวัติ</t>
  </si>
  <si>
    <t>แซ่ฉิ่ม</t>
  </si>
  <si>
    <t>ปุณณัติ</t>
  </si>
  <si>
    <t>ฐานะวัฒนา</t>
  </si>
  <si>
    <t>พบสุข</t>
  </si>
  <si>
    <t>ทองสุข</t>
  </si>
  <si>
    <t>ภูวฤทธิ์</t>
  </si>
  <si>
    <t>ใจปลื้ม</t>
  </si>
  <si>
    <t>ธีรพล</t>
  </si>
  <si>
    <t>เธียรปรีชา</t>
  </si>
  <si>
    <t>นันทภพ</t>
  </si>
  <si>
    <t>เสมอหน้า</t>
  </si>
  <si>
    <t>จักรกฤษณ์</t>
  </si>
  <si>
    <t>อินแสง</t>
  </si>
  <si>
    <t>สังขฤทธิ์</t>
  </si>
  <si>
    <t>อริยะ</t>
  </si>
  <si>
    <t>ถิรเบญญานุกุล</t>
  </si>
  <si>
    <t>กุลรัตน์</t>
  </si>
  <si>
    <t>สุทธิเนียม</t>
  </si>
  <si>
    <t>จรรยาณี</t>
  </si>
  <si>
    <t>แซ่หลี</t>
  </si>
  <si>
    <t>หาราช</t>
  </si>
  <si>
    <t>โชติรส</t>
  </si>
  <si>
    <t>ธันย์สุดา</t>
  </si>
  <si>
    <t>วิริยะวารี</t>
  </si>
  <si>
    <t>ธิดารัตน์</t>
  </si>
  <si>
    <t>สวนเรือง</t>
  </si>
  <si>
    <t>ภรณ์ชณิศร์</t>
  </si>
  <si>
    <t>ช่วยซ้าย</t>
  </si>
  <si>
    <t>มณฑาทิพย์</t>
  </si>
  <si>
    <t>ปลอดทอง</t>
  </si>
  <si>
    <t>กชพร</t>
  </si>
  <si>
    <t>เนื่องเยาว์</t>
  </si>
  <si>
    <t>ครองขวัญ</t>
  </si>
  <si>
    <t>ดอนวิรัตน์</t>
  </si>
  <si>
    <t>ชิดชนก</t>
  </si>
  <si>
    <t>คงชาตรี</t>
  </si>
  <si>
    <t>ปานแก้ว</t>
  </si>
  <si>
    <t>พิมพิศา</t>
  </si>
  <si>
    <t>ขันภาษี</t>
  </si>
  <si>
    <t>มนทิชา</t>
  </si>
  <si>
    <t>จารุกัญญ์</t>
  </si>
  <si>
    <t>ดรัลพร</t>
  </si>
  <si>
    <t>เสนาน้อย</t>
  </si>
  <si>
    <t>เหมือนมณี</t>
  </si>
  <si>
    <t>สราสินี</t>
  </si>
  <si>
    <t>ถาวรสังข์</t>
  </si>
  <si>
    <t>น้อยมา</t>
  </si>
  <si>
    <t>ฉัตรติยา</t>
  </si>
  <si>
    <t>ภู่ไพบูลย์</t>
  </si>
  <si>
    <t>ธัญญภรณ์</t>
  </si>
  <si>
    <t>ชูประเสริฐ</t>
  </si>
  <si>
    <t>นิสารัตน์</t>
  </si>
  <si>
    <t>มนอุ่น</t>
  </si>
  <si>
    <t>พริมา</t>
  </si>
  <si>
    <t>มาสุข</t>
  </si>
  <si>
    <t>พัตตราภรณ์</t>
  </si>
  <si>
    <t>ฮั่นวิริยะนนท์</t>
  </si>
  <si>
    <t>พิมพ์ลภัส</t>
  </si>
  <si>
    <t>อินทรสุวรรณ</t>
  </si>
  <si>
    <t>ศิศิรา</t>
  </si>
  <si>
    <t>นิชาภัทร</t>
  </si>
  <si>
    <t>จินาสุ่น</t>
  </si>
  <si>
    <t>ธนกิจ</t>
  </si>
  <si>
    <t>โพธิ์โพ้น</t>
  </si>
  <si>
    <t>ไกรวุฒิ</t>
  </si>
  <si>
    <t>ชอบน้ำ</t>
  </si>
  <si>
    <t>ณัฐพล</t>
  </si>
  <si>
    <t>แมลงทับ</t>
  </si>
  <si>
    <t>พีรดนย์</t>
  </si>
  <si>
    <t>โรจนภาพงศ์</t>
  </si>
  <si>
    <t>ศักดิ์สิทธิ์</t>
  </si>
  <si>
    <t>การกิจดี</t>
  </si>
  <si>
    <t>จิณณพัส</t>
  </si>
  <si>
    <t>ศรีวิโรจน์</t>
  </si>
  <si>
    <t>วงศพัทธ์</t>
  </si>
  <si>
    <t>เกตุนวล</t>
  </si>
  <si>
    <t>อินทัช</t>
  </si>
  <si>
    <t>เจริญวัฒนากุล</t>
  </si>
  <si>
    <t>จักรรินทร์</t>
  </si>
  <si>
    <t>ฤทธิพัฒน์</t>
  </si>
  <si>
    <t>ภูบดี</t>
  </si>
  <si>
    <t>พินิจ</t>
  </si>
  <si>
    <t>ณฐกร</t>
  </si>
  <si>
    <t>โอมี</t>
  </si>
  <si>
    <t>ชนพัฒน์</t>
  </si>
  <si>
    <t>จิรวงศ์สกุล</t>
  </si>
  <si>
    <t>ภู่วัฒนาพันธ์</t>
  </si>
  <si>
    <t>สิทธิโชค</t>
  </si>
  <si>
    <t>ชูทอง</t>
  </si>
  <si>
    <t>ภูฟ้า</t>
  </si>
  <si>
    <t>เสนยิ้ม</t>
  </si>
  <si>
    <t>วัฒนะปรีชาพงศ์</t>
  </si>
  <si>
    <t>เกียรติภัทราภรณ์</t>
  </si>
  <si>
    <t>วราทิพย์</t>
  </si>
  <si>
    <t>ชุ่มเผือก</t>
  </si>
  <si>
    <t>เพ็งคล้าย</t>
  </si>
  <si>
    <t>ลดามาศ</t>
  </si>
  <si>
    <t>จันทร์แก้ว</t>
  </si>
  <si>
    <t>สิวนันท์</t>
  </si>
  <si>
    <t>สมนึก</t>
  </si>
  <si>
    <t>สุพิศฎา</t>
  </si>
  <si>
    <t>คุ้มไทย</t>
  </si>
  <si>
    <t>นกรู้รัก</t>
  </si>
  <si>
    <t>บุญประกอบ</t>
  </si>
  <si>
    <t>นันทภัค</t>
  </si>
  <si>
    <t>พิมพ์พิสาข์</t>
  </si>
  <si>
    <t>เพียรเจริญ</t>
  </si>
  <si>
    <t>ภาภิมล</t>
  </si>
  <si>
    <t>ยังวิวัฒน์</t>
  </si>
  <si>
    <t>ปานิสรา</t>
  </si>
  <si>
    <t>ประชุมรัตน์</t>
  </si>
  <si>
    <t>พิมพ์วรา</t>
  </si>
  <si>
    <t>ช่วยชนะ</t>
  </si>
  <si>
    <t>ม.5/8</t>
  </si>
  <si>
    <t>วิทย์-คณิต</t>
  </si>
  <si>
    <t>เจียมทวีบุญ</t>
  </si>
  <si>
    <t>ธัญญรัตน์</t>
  </si>
  <si>
    <t>พิริยะวัฒนกุล</t>
  </si>
  <si>
    <t>ชยุต</t>
  </si>
  <si>
    <t>หอมจันทร์</t>
  </si>
  <si>
    <t>พิชญา</t>
  </si>
  <si>
    <t>ฐิติสวัสดิ์</t>
  </si>
  <si>
    <t>ปองคุณ</t>
  </si>
  <si>
    <t>สุวรรณกายี</t>
  </si>
  <si>
    <t>ช่อแก้ว</t>
  </si>
  <si>
    <t>กลิ่นคล้าย</t>
  </si>
  <si>
    <t>เป็นนักเรียนที่ขาดเรียนนาน รอติดตามทำลาออก</t>
  </si>
  <si>
    <t xml:space="preserve">      ชั้นมัธยมศึกษาปีที่ 6/13   </t>
  </si>
  <si>
    <t xml:space="preserve">         ชั้นมัธยมศึกษาปีที่ 6/14 </t>
  </si>
  <si>
    <t>ม.6/14</t>
  </si>
  <si>
    <t>เดี่ยววณิชย์</t>
  </si>
  <si>
    <t>นางโสภา อุดมพิทยาคม</t>
  </si>
  <si>
    <t>นายวีรวุฒิ ภู่ท่าทอง</t>
  </si>
  <si>
    <t>นางอรตรี รอดเจริญ</t>
  </si>
  <si>
    <t>นายณัฐภัทร์ เปลี่ยนชื่น</t>
  </si>
  <si>
    <t>นางสาวมนัสชนก เพ็ชรแก้ว</t>
  </si>
  <si>
    <t>นางเนาวรัตน์ เรืองแก้ว</t>
  </si>
  <si>
    <t>นางอัมภาพร พาภักดี</t>
  </si>
  <si>
    <t>นายสมดี เคี่ยนบุ้น</t>
  </si>
  <si>
    <t>กลับมาเรียน</t>
  </si>
  <si>
    <t>ขาดเรียนนาน</t>
  </si>
  <si>
    <t>เข้าเรียน 1-67</t>
  </si>
  <si>
    <t>สมบัติแก้ว</t>
  </si>
  <si>
    <t>ภาษาญี่ปุ่น</t>
  </si>
  <si>
    <t>ลาพักการเรียนโครงการแลกเปลี่ยน AFS ตั้งแต่วันที่ 9 ส.ค. 67-25 ธ.ค. 67</t>
  </si>
  <si>
    <t>ศิลปศาสตร์(จีน)</t>
  </si>
  <si>
    <t>ลาพักการเรียนโครงการแลกเปลี่ยน OEG ตั้งแต่วันที่ 5 ส.ค. 67-1 ก.ค. 68</t>
  </si>
  <si>
    <t xml:space="preserve">      ภาคเรียนที่ 2 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</si>
</sst>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53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11"/>
      <color indexed="8"/>
      <name val="CordiaUPC"/>
      <family val="2"/>
      <charset val="222"/>
    </font>
    <font>
      <sz val="8"/>
      <name val="Cordia New"/>
      <family val="2"/>
    </font>
    <font>
      <b/>
      <sz val="11"/>
      <name val="CordiaUPC"/>
      <family val="2"/>
      <charset val="22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1"/>
      <name val="TH Sarabun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1"/>
      <color rgb="FFFF0000"/>
      <name val="CordiaUPC"/>
      <family val="2"/>
      <charset val="222"/>
    </font>
    <font>
      <b/>
      <i/>
      <sz val="12"/>
      <color theme="1"/>
      <name val="TH Sarabun New"/>
      <family val="2"/>
    </font>
    <font>
      <i/>
      <sz val="12"/>
      <color theme="1"/>
      <name val="TH Sarabun New"/>
      <family val="2"/>
    </font>
    <font>
      <b/>
      <i/>
      <sz val="12"/>
      <color rgb="FFFF0000"/>
      <name val="TH Sarabun New"/>
      <family val="2"/>
    </font>
    <font>
      <i/>
      <sz val="12"/>
      <color rgb="FFFF0000"/>
      <name val="TH Sarabun New"/>
      <family val="2"/>
    </font>
    <font>
      <sz val="12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b/>
      <sz val="14"/>
      <color rgb="FFFF0000"/>
      <name val="TH Sarabun New"/>
      <family val="2"/>
    </font>
    <font>
      <i/>
      <sz val="12"/>
      <color rgb="FF0000CC"/>
      <name val="TH Sarabun New"/>
      <family val="2"/>
    </font>
    <font>
      <sz val="17"/>
      <name val="TH SarabunPSK"/>
      <family val="2"/>
    </font>
    <font>
      <b/>
      <sz val="22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4"/>
      <color rgb="FFFF0000"/>
      <name val="CordiaUPC"/>
      <family val="2"/>
    </font>
    <font>
      <b/>
      <sz val="12"/>
      <color rgb="FFFF0000"/>
      <name val="CordiaUPC"/>
      <family val="2"/>
    </font>
    <font>
      <i/>
      <sz val="10"/>
      <color rgb="FFFF0000"/>
      <name val="TH Sarabun New"/>
      <family val="2"/>
    </font>
    <font>
      <i/>
      <sz val="11"/>
      <name val="TH Sarabun New"/>
      <family val="2"/>
    </font>
    <font>
      <i/>
      <sz val="8"/>
      <color rgb="FFFF0000"/>
      <name val="TH Sarabun New"/>
      <family val="2"/>
    </font>
    <font>
      <i/>
      <sz val="9"/>
      <color rgb="FFFF0000"/>
      <name val="TH Sarabun New"/>
      <family val="2"/>
    </font>
    <font>
      <i/>
      <sz val="10"/>
      <name val="TH Sarabun New"/>
      <family val="2"/>
    </font>
    <font>
      <i/>
      <sz val="8"/>
      <color rgb="FF0000FF"/>
      <name val="TH Sarabun New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i/>
      <sz val="12"/>
      <color rgb="FF0000FF"/>
      <name val="TH Sarabun New"/>
      <family val="2"/>
    </font>
    <font>
      <b/>
      <i/>
      <sz val="8"/>
      <color rgb="FF0000FF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83" xfId="0" applyNumberFormat="1" applyFont="1" applyBorder="1" applyAlignment="1">
      <alignment horizontal="center" vertical="center"/>
    </xf>
    <xf numFmtId="2" fontId="13" fillId="0" borderId="27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2" fontId="13" fillId="0" borderId="42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49" fontId="13" fillId="0" borderId="9" xfId="0" quotePrefix="1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3" fillId="0" borderId="8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2" fontId="13" fillId="0" borderId="29" xfId="0" applyNumberFormat="1" applyFont="1" applyBorder="1" applyAlignment="1">
      <alignment horizontal="center" vertical="center"/>
    </xf>
    <xf numFmtId="2" fontId="13" fillId="0" borderId="43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49" fontId="13" fillId="0" borderId="11" xfId="0" quotePrefix="1" applyNumberFormat="1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3" fillId="0" borderId="8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2" fontId="13" fillId="0" borderId="32" xfId="0" applyNumberFormat="1" applyFont="1" applyBorder="1" applyAlignment="1">
      <alignment horizontal="center" vertical="center"/>
    </xf>
    <xf numFmtId="2" fontId="13" fillId="0" borderId="44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/>
    </xf>
    <xf numFmtId="2" fontId="13" fillId="0" borderId="84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8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2" fontId="13" fillId="0" borderId="35" xfId="0" applyNumberFormat="1" applyFont="1" applyBorder="1" applyAlignment="1">
      <alignment horizontal="center" vertical="center"/>
    </xf>
    <xf numFmtId="2" fontId="13" fillId="0" borderId="4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3" fillId="0" borderId="8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vertical="center"/>
    </xf>
    <xf numFmtId="2" fontId="13" fillId="0" borderId="37" xfId="0" applyNumberFormat="1" applyFont="1" applyBorder="1" applyAlignment="1">
      <alignment horizontal="center" vertical="center"/>
    </xf>
    <xf numFmtId="2" fontId="13" fillId="0" borderId="4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2" fontId="13" fillId="0" borderId="26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2" fontId="13" fillId="0" borderId="34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2" fontId="13" fillId="0" borderId="86" xfId="0" applyNumberFormat="1" applyFont="1" applyBorder="1" applyAlignment="1">
      <alignment horizontal="center" vertical="center"/>
    </xf>
    <xf numFmtId="0" fontId="15" fillId="0" borderId="9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31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1" fillId="0" borderId="28" xfId="0" applyFont="1" applyBorder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49" fontId="22" fillId="0" borderId="9" xfId="0" quotePrefix="1" applyNumberFormat="1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2" xfId="0" applyFont="1" applyBorder="1" applyAlignment="1">
      <alignment horizontal="center" vertical="center"/>
    </xf>
    <xf numFmtId="49" fontId="22" fillId="0" borderId="7" xfId="0" quotePrefix="1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6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2" fontId="22" fillId="0" borderId="1" xfId="0" applyNumberFormat="1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center" vertical="center"/>
    </xf>
    <xf numFmtId="2" fontId="22" fillId="0" borderId="27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49" fontId="22" fillId="0" borderId="11" xfId="0" quotePrefix="1" applyNumberFormat="1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2" fontId="22" fillId="0" borderId="34" xfId="0" applyNumberFormat="1" applyFont="1" applyBorder="1" applyAlignment="1">
      <alignment horizontal="center" vertical="center"/>
    </xf>
    <xf numFmtId="2" fontId="22" fillId="0" borderId="3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 shrinkToFit="1"/>
    </xf>
    <xf numFmtId="2" fontId="21" fillId="0" borderId="34" xfId="0" applyNumberFormat="1" applyFont="1" applyBorder="1" applyAlignment="1">
      <alignment horizontal="left" vertical="center"/>
    </xf>
    <xf numFmtId="2" fontId="21" fillId="0" borderId="35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2" fontId="22" fillId="0" borderId="28" xfId="0" applyNumberFormat="1" applyFont="1" applyBorder="1" applyAlignment="1">
      <alignment horizontal="center" vertical="center"/>
    </xf>
    <xf numFmtId="2" fontId="22" fillId="0" borderId="29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left" vertical="center"/>
    </xf>
    <xf numFmtId="0" fontId="23" fillId="0" borderId="29" xfId="0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3" fillId="0" borderId="91" xfId="0" applyFont="1" applyBorder="1" applyAlignment="1">
      <alignment vertical="center"/>
    </xf>
    <xf numFmtId="0" fontId="25" fillId="0" borderId="28" xfId="0" applyFont="1" applyBorder="1" applyAlignment="1">
      <alignment horizontal="left" vertical="center"/>
    </xf>
    <xf numFmtId="0" fontId="25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49" fontId="26" fillId="0" borderId="0" xfId="0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" fontId="10" fillId="0" borderId="19" xfId="0" applyNumberFormat="1" applyFont="1" applyBorder="1" applyAlignment="1">
      <alignment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1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23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left" vertical="center" shrinkToFit="1"/>
    </xf>
    <xf numFmtId="0" fontId="16" fillId="0" borderId="40" xfId="0" applyFont="1" applyBorder="1" applyAlignment="1">
      <alignment vertical="center"/>
    </xf>
    <xf numFmtId="0" fontId="11" fillId="0" borderId="23" xfId="0" applyFont="1" applyBorder="1" applyAlignment="1">
      <alignment horizontal="left" vertical="center" shrinkToFit="1"/>
    </xf>
    <xf numFmtId="0" fontId="16" fillId="0" borderId="41" xfId="0" applyFont="1" applyBorder="1" applyAlignment="1">
      <alignment vertical="center"/>
    </xf>
    <xf numFmtId="0" fontId="11" fillId="0" borderId="25" xfId="0" applyFont="1" applyBorder="1" applyAlignment="1">
      <alignment horizontal="left" vertical="center" shrinkToFit="1"/>
    </xf>
    <xf numFmtId="1" fontId="10" fillId="0" borderId="0" xfId="0" applyNumberFormat="1" applyFont="1" applyAlignment="1">
      <alignment vertical="center"/>
    </xf>
    <xf numFmtId="0" fontId="11" fillId="0" borderId="65" xfId="0" applyFont="1" applyBorder="1" applyAlignment="1">
      <alignment horizontal="left" vertical="center" shrinkToFit="1"/>
    </xf>
    <xf numFmtId="0" fontId="13" fillId="0" borderId="93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29" xfId="0" applyFont="1" applyBorder="1" applyAlignment="1">
      <alignment horizontal="left" vertical="center"/>
    </xf>
    <xf numFmtId="49" fontId="13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49" fontId="13" fillId="0" borderId="4" xfId="0" quotePrefix="1" applyNumberFormat="1" applyFont="1" applyBorder="1" applyAlignment="1">
      <alignment horizontal="center" vertical="center" shrinkToFit="1"/>
    </xf>
    <xf numFmtId="49" fontId="13" fillId="0" borderId="13" xfId="0" quotePrefix="1" applyNumberFormat="1" applyFont="1" applyBorder="1" applyAlignment="1">
      <alignment horizontal="center" vertical="center" shrinkToFit="1"/>
    </xf>
    <xf numFmtId="0" fontId="35" fillId="0" borderId="0" xfId="0" applyFont="1"/>
    <xf numFmtId="0" fontId="37" fillId="0" borderId="0" xfId="0" applyFont="1"/>
    <xf numFmtId="0" fontId="36" fillId="0" borderId="47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left"/>
    </xf>
    <xf numFmtId="0" fontId="34" fillId="0" borderId="90" xfId="0" applyFont="1" applyBorder="1" applyAlignment="1">
      <alignment horizontal="center"/>
    </xf>
    <xf numFmtId="0" fontId="34" fillId="0" borderId="82" xfId="0" applyFont="1" applyBorder="1" applyAlignment="1">
      <alignment horizontal="center"/>
    </xf>
    <xf numFmtId="0" fontId="34" fillId="0" borderId="78" xfId="0" applyFont="1" applyBorder="1" applyAlignment="1">
      <alignment horizontal="center"/>
    </xf>
    <xf numFmtId="0" fontId="3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shrinkToFit="1"/>
    </xf>
    <xf numFmtId="0" fontId="11" fillId="0" borderId="41" xfId="0" applyFont="1" applyBorder="1" applyAlignment="1">
      <alignment horizontal="left" vertical="center"/>
    </xf>
    <xf numFmtId="49" fontId="22" fillId="0" borderId="13" xfId="0" quotePrefix="1" applyNumberFormat="1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49" fontId="22" fillId="0" borderId="96" xfId="0" quotePrefix="1" applyNumberFormat="1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2" fillId="0" borderId="96" xfId="0" applyFont="1" applyBorder="1" applyAlignment="1">
      <alignment vertical="center" shrinkToFit="1"/>
    </xf>
    <xf numFmtId="0" fontId="22" fillId="0" borderId="96" xfId="0" applyFont="1" applyBorder="1" applyAlignment="1">
      <alignment horizontal="center" vertical="center" shrinkToFit="1"/>
    </xf>
    <xf numFmtId="49" fontId="22" fillId="0" borderId="2" xfId="0" quotePrefix="1" applyNumberFormat="1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41" xfId="0" applyFont="1" applyBorder="1" applyAlignment="1">
      <alignment horizontal="center" vertical="center" shrinkToFit="1"/>
    </xf>
    <xf numFmtId="2" fontId="13" fillId="0" borderId="5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49" fontId="13" fillId="0" borderId="96" xfId="0" quotePrefix="1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9" xfId="0" applyFont="1" applyBorder="1" applyAlignment="1">
      <alignment vertical="center" shrinkToFit="1"/>
    </xf>
    <xf numFmtId="0" fontId="14" fillId="0" borderId="96" xfId="0" applyFont="1" applyBorder="1" applyAlignment="1">
      <alignment vertical="center" shrinkToFit="1"/>
    </xf>
    <xf numFmtId="49" fontId="13" fillId="0" borderId="2" xfId="0" quotePrefix="1" applyNumberFormat="1" applyFont="1" applyBorder="1" applyAlignment="1">
      <alignment horizontal="center" vertical="center" shrinkToFit="1"/>
    </xf>
    <xf numFmtId="2" fontId="13" fillId="0" borderId="4" xfId="0" applyNumberFormat="1" applyFont="1" applyBorder="1" applyAlignment="1">
      <alignment horizontal="center" vertical="center"/>
    </xf>
    <xf numFmtId="2" fontId="13" fillId="0" borderId="31" xfId="0" applyNumberFormat="1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49" fontId="13" fillId="0" borderId="0" xfId="0" quotePrefix="1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1" fontId="13" fillId="0" borderId="11" xfId="0" quotePrefix="1" applyNumberFormat="1" applyFont="1" applyBorder="1" applyAlignment="1">
      <alignment horizontal="center" vertical="center" shrinkToFi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49" fontId="13" fillId="0" borderId="15" xfId="0" quotePrefix="1" applyNumberFormat="1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left" vertical="center"/>
    </xf>
    <xf numFmtId="0" fontId="11" fillId="0" borderId="97" xfId="0" applyFont="1" applyBorder="1" applyAlignment="1">
      <alignment horizontal="center" vertical="center" shrinkToFit="1"/>
    </xf>
    <xf numFmtId="0" fontId="11" fillId="0" borderId="98" xfId="0" applyFont="1" applyBorder="1" applyAlignment="1">
      <alignment horizontal="center" vertical="center" shrinkToFit="1"/>
    </xf>
    <xf numFmtId="2" fontId="22" fillId="0" borderId="83" xfId="0" applyNumberFormat="1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2" fontId="22" fillId="0" borderId="86" xfId="0" applyNumberFormat="1" applyFont="1" applyBorder="1" applyAlignment="1">
      <alignment horizontal="center" vertical="center"/>
    </xf>
    <xf numFmtId="2" fontId="21" fillId="0" borderId="86" xfId="0" applyNumberFormat="1" applyFont="1" applyBorder="1" applyAlignment="1">
      <alignment horizontal="left" vertical="center"/>
    </xf>
    <xf numFmtId="0" fontId="25" fillId="0" borderId="84" xfId="0" applyFont="1" applyBorder="1" applyAlignment="1">
      <alignment horizontal="left" vertical="center"/>
    </xf>
    <xf numFmtId="0" fontId="21" fillId="0" borderId="84" xfId="0" applyFont="1" applyBorder="1" applyAlignment="1">
      <alignment horizontal="left" vertical="center"/>
    </xf>
    <xf numFmtId="0" fontId="22" fillId="0" borderId="83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shrinkToFit="1"/>
    </xf>
    <xf numFmtId="0" fontId="21" fillId="0" borderId="85" xfId="0" applyFont="1" applyBorder="1" applyAlignment="1">
      <alignment horizontal="left" vertical="center"/>
    </xf>
    <xf numFmtId="2" fontId="22" fillId="0" borderId="83" xfId="0" applyNumberFormat="1" applyFont="1" applyBorder="1" applyAlignment="1">
      <alignment horizontal="left" vertical="center"/>
    </xf>
    <xf numFmtId="0" fontId="22" fillId="0" borderId="84" xfId="0" applyFont="1" applyBorder="1" applyAlignment="1">
      <alignment horizontal="left" vertical="center"/>
    </xf>
    <xf numFmtId="0" fontId="21" fillId="0" borderId="83" xfId="0" applyFont="1" applyBorder="1" applyAlignment="1">
      <alignment horizontal="left" vertical="center"/>
    </xf>
    <xf numFmtId="0" fontId="21" fillId="0" borderId="87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2" fontId="24" fillId="0" borderId="35" xfId="0" applyNumberFormat="1" applyFont="1" applyBorder="1" applyAlignment="1">
      <alignment horizontal="center" vertical="center"/>
    </xf>
    <xf numFmtId="0" fontId="24" fillId="0" borderId="35" xfId="0" applyFont="1" applyBorder="1" applyAlignment="1">
      <alignment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3" fillId="0" borderId="15" xfId="0" applyFont="1" applyBorder="1" applyAlignment="1">
      <alignment horizontal="center" vertical="center" shrinkToFit="1"/>
    </xf>
    <xf numFmtId="2" fontId="13" fillId="0" borderId="85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 shrinkToFit="1"/>
    </xf>
    <xf numFmtId="0" fontId="14" fillId="0" borderId="101" xfId="0" applyFont="1" applyBorder="1" applyAlignment="1">
      <alignment vertical="center" shrinkToFit="1"/>
    </xf>
    <xf numFmtId="0" fontId="14" fillId="0" borderId="100" xfId="0" applyFont="1" applyBorder="1" applyAlignment="1">
      <alignment vertical="center" shrinkToFit="1"/>
    </xf>
    <xf numFmtId="0" fontId="13" fillId="0" borderId="102" xfId="0" applyFont="1" applyBorder="1" applyAlignment="1">
      <alignment horizontal="center" vertical="center"/>
    </xf>
    <xf numFmtId="0" fontId="13" fillId="0" borderId="103" xfId="0" applyFont="1" applyBorder="1" applyAlignment="1">
      <alignment horizontal="center" vertical="center"/>
    </xf>
    <xf numFmtId="0" fontId="13" fillId="0" borderId="103" xfId="0" applyFont="1" applyBorder="1" applyAlignment="1">
      <alignment vertical="center"/>
    </xf>
    <xf numFmtId="2" fontId="13" fillId="0" borderId="103" xfId="0" applyNumberFormat="1" applyFont="1" applyBorder="1" applyAlignment="1">
      <alignment horizontal="center" vertical="center"/>
    </xf>
    <xf numFmtId="0" fontId="13" fillId="0" borderId="104" xfId="0" applyFont="1" applyBorder="1" applyAlignment="1">
      <alignment horizontal="center" vertical="center" shrinkToFit="1"/>
    </xf>
    <xf numFmtId="1" fontId="13" fillId="0" borderId="7" xfId="0" quotePrefix="1" applyNumberFormat="1" applyFont="1" applyBorder="1" applyAlignment="1">
      <alignment horizontal="center" vertical="center" shrinkToFit="1"/>
    </xf>
    <xf numFmtId="0" fontId="22" fillId="0" borderId="32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22" fillId="0" borderId="31" xfId="0" applyFont="1" applyBorder="1" applyAlignment="1">
      <alignment horizontal="left" vertical="center"/>
    </xf>
    <xf numFmtId="0" fontId="22" fillId="0" borderId="28" xfId="0" applyFont="1" applyBorder="1" applyAlignment="1">
      <alignment vertical="center"/>
    </xf>
    <xf numFmtId="0" fontId="39" fillId="0" borderId="78" xfId="0" applyFont="1" applyBorder="1" applyAlignment="1">
      <alignment horizont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2" fontId="24" fillId="0" borderId="26" xfId="0" applyNumberFormat="1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32" fillId="0" borderId="37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2" fontId="24" fillId="0" borderId="27" xfId="0" applyNumberFormat="1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32" fillId="0" borderId="32" xfId="0" applyFont="1" applyBorder="1" applyAlignment="1">
      <alignment horizontal="left" vertical="center"/>
    </xf>
    <xf numFmtId="1" fontId="13" fillId="0" borderId="9" xfId="0" quotePrefix="1" applyNumberFormat="1" applyFont="1" applyBorder="1" applyAlignment="1">
      <alignment horizontal="center" vertical="center" shrinkToFit="1"/>
    </xf>
    <xf numFmtId="1" fontId="22" fillId="0" borderId="9" xfId="0" quotePrefix="1" applyNumberFormat="1" applyFont="1" applyBorder="1" applyAlignment="1">
      <alignment horizontal="center" vertical="center" shrinkToFit="1"/>
    </xf>
    <xf numFmtId="1" fontId="22" fillId="0" borderId="11" xfId="0" quotePrefix="1" applyNumberFormat="1" applyFont="1" applyBorder="1" applyAlignment="1">
      <alignment horizontal="center" vertical="center" shrinkToFit="1"/>
    </xf>
    <xf numFmtId="1" fontId="22" fillId="0" borderId="7" xfId="0" quotePrefix="1" applyNumberFormat="1" applyFont="1" applyBorder="1" applyAlignment="1">
      <alignment horizontal="center" vertical="center" shrinkToFit="1"/>
    </xf>
    <xf numFmtId="1" fontId="22" fillId="0" borderId="7" xfId="0" applyNumberFormat="1" applyFont="1" applyBorder="1" applyAlignment="1">
      <alignment horizontal="center" vertical="center" shrinkToFit="1"/>
    </xf>
    <xf numFmtId="1" fontId="13" fillId="0" borderId="15" xfId="0" quotePrefix="1" applyNumberFormat="1" applyFont="1" applyBorder="1" applyAlignment="1">
      <alignment horizontal="center" vertical="center" shrinkToFit="1"/>
    </xf>
    <xf numFmtId="1" fontId="22" fillId="0" borderId="15" xfId="0" quotePrefix="1" applyNumberFormat="1" applyFont="1" applyBorder="1" applyAlignment="1">
      <alignment horizontal="center" vertical="center" shrinkToFit="1"/>
    </xf>
    <xf numFmtId="1" fontId="13" fillId="0" borderId="13" xfId="0" quotePrefix="1" applyNumberFormat="1" applyFont="1" applyBorder="1" applyAlignment="1">
      <alignment horizontal="center" vertical="center" shrinkToFit="1"/>
    </xf>
    <xf numFmtId="1" fontId="13" fillId="0" borderId="4" xfId="0" quotePrefix="1" applyNumberFormat="1" applyFont="1" applyBorder="1" applyAlignment="1">
      <alignment horizontal="center" vertical="center" shrinkToFit="1"/>
    </xf>
    <xf numFmtId="1" fontId="13" fillId="0" borderId="100" xfId="0" quotePrefix="1" applyNumberFormat="1" applyFont="1" applyBorder="1" applyAlignment="1">
      <alignment horizontal="center" vertical="center" shrinkToFit="1"/>
    </xf>
    <xf numFmtId="0" fontId="43" fillId="0" borderId="28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2" fontId="43" fillId="0" borderId="26" xfId="0" applyNumberFormat="1" applyFont="1" applyBorder="1" applyAlignment="1">
      <alignment horizontal="left" vertical="center"/>
    </xf>
    <xf numFmtId="0" fontId="44" fillId="0" borderId="2" xfId="0" applyFont="1" applyBorder="1" applyAlignment="1">
      <alignment horizontal="center" vertical="center"/>
    </xf>
    <xf numFmtId="0" fontId="43" fillId="0" borderId="34" xfId="0" applyFont="1" applyBorder="1" applyAlignment="1">
      <alignment horizontal="left" vertical="center"/>
    </xf>
    <xf numFmtId="0" fontId="46" fillId="0" borderId="36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0" fontId="45" fillId="0" borderId="36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2" fontId="48" fillId="0" borderId="86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49" fontId="22" fillId="2" borderId="9" xfId="0" quotePrefix="1" applyNumberFormat="1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vertical="center" shrinkToFit="1"/>
    </xf>
    <xf numFmtId="0" fontId="22" fillId="2" borderId="9" xfId="0" applyFont="1" applyFill="1" applyBorder="1" applyAlignment="1">
      <alignment vertical="center" shrinkToFit="1"/>
    </xf>
    <xf numFmtId="0" fontId="22" fillId="2" borderId="9" xfId="0" applyFont="1" applyFill="1" applyBorder="1" applyAlignment="1">
      <alignment horizontal="center" vertical="center" shrinkToFit="1"/>
    </xf>
    <xf numFmtId="49" fontId="22" fillId="2" borderId="13" xfId="0" quotePrefix="1" applyNumberFormat="1" applyFont="1" applyFill="1" applyBorder="1" applyAlignment="1">
      <alignment horizontal="center" vertical="center" shrinkToFit="1"/>
    </xf>
    <xf numFmtId="0" fontId="22" fillId="2" borderId="5" xfId="0" applyFont="1" applyFill="1" applyBorder="1" applyAlignment="1">
      <alignment horizontal="center" vertical="center" shrinkToFit="1"/>
    </xf>
    <xf numFmtId="0" fontId="22" fillId="2" borderId="12" xfId="0" applyFont="1" applyFill="1" applyBorder="1" applyAlignment="1">
      <alignment vertical="center" shrinkToFit="1"/>
    </xf>
    <xf numFmtId="0" fontId="22" fillId="2" borderId="13" xfId="0" applyFont="1" applyFill="1" applyBorder="1" applyAlignment="1">
      <alignment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49" fillId="0" borderId="61" xfId="0" applyFont="1" applyBorder="1" applyAlignment="1">
      <alignment horizontal="left" vertical="center"/>
    </xf>
    <xf numFmtId="0" fontId="49" fillId="0" borderId="64" xfId="0" applyFont="1" applyBorder="1" applyAlignment="1">
      <alignment horizontal="left" vertical="center"/>
    </xf>
    <xf numFmtId="0" fontId="49" fillId="0" borderId="57" xfId="0" applyFont="1" applyBorder="1" applyAlignment="1">
      <alignment horizontal="left" vertical="center"/>
    </xf>
    <xf numFmtId="0" fontId="49" fillId="0" borderId="49" xfId="0" applyFont="1" applyBorder="1" applyAlignment="1">
      <alignment horizontal="left" vertical="center"/>
    </xf>
    <xf numFmtId="0" fontId="49" fillId="0" borderId="57" xfId="0" applyFont="1" applyBorder="1" applyAlignment="1">
      <alignment vertical="center"/>
    </xf>
    <xf numFmtId="0" fontId="49" fillId="0" borderId="68" xfId="0" applyFont="1" applyBorder="1" applyAlignment="1">
      <alignment vertical="center"/>
    </xf>
    <xf numFmtId="0" fontId="50" fillId="0" borderId="68" xfId="0" applyFont="1" applyBorder="1" applyAlignment="1">
      <alignment vertical="center"/>
    </xf>
    <xf numFmtId="0" fontId="49" fillId="0" borderId="75" xfId="0" applyFont="1" applyBorder="1" applyAlignment="1">
      <alignment horizontal="left" vertical="center"/>
    </xf>
    <xf numFmtId="1" fontId="51" fillId="0" borderId="9" xfId="0" quotePrefix="1" applyNumberFormat="1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shrinkToFit="1"/>
    </xf>
    <xf numFmtId="0" fontId="51" fillId="0" borderId="8" xfId="0" applyFont="1" applyBorder="1" applyAlignment="1">
      <alignment vertical="center" shrinkToFit="1"/>
    </xf>
    <xf numFmtId="0" fontId="51" fillId="0" borderId="9" xfId="0" applyFont="1" applyBorder="1" applyAlignment="1">
      <alignment vertical="center" shrinkToFit="1"/>
    </xf>
    <xf numFmtId="2" fontId="51" fillId="0" borderId="2" xfId="0" applyNumberFormat="1" applyFont="1" applyBorder="1" applyAlignment="1">
      <alignment horizontal="center" vertical="center"/>
    </xf>
    <xf numFmtId="2" fontId="52" fillId="0" borderId="28" xfId="0" applyNumberFormat="1" applyFont="1" applyBorder="1" applyAlignment="1">
      <alignment horizontal="left" vertical="center"/>
    </xf>
    <xf numFmtId="0" fontId="51" fillId="0" borderId="2" xfId="0" applyFont="1" applyBorder="1" applyAlignment="1">
      <alignment horizontal="center" vertical="center"/>
    </xf>
    <xf numFmtId="0" fontId="52" fillId="0" borderId="28" xfId="0" applyFont="1" applyBorder="1" applyAlignment="1">
      <alignment horizontal="left" vertical="center"/>
    </xf>
    <xf numFmtId="2" fontId="52" fillId="0" borderId="26" xfId="0" applyNumberFormat="1" applyFont="1" applyBorder="1" applyAlignment="1">
      <alignment horizontal="left" vertical="center"/>
    </xf>
    <xf numFmtId="2" fontId="48" fillId="0" borderId="31" xfId="0" applyNumberFormat="1" applyFont="1" applyBorder="1" applyAlignment="1">
      <alignment horizontal="left" vertical="center"/>
    </xf>
    <xf numFmtId="1" fontId="22" fillId="0" borderId="2" xfId="0" quotePrefix="1" applyNumberFormat="1" applyFont="1" applyBorder="1" applyAlignment="1">
      <alignment horizontal="center" vertical="center" shrinkToFit="1"/>
    </xf>
    <xf numFmtId="1" fontId="10" fillId="0" borderId="1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2" fillId="0" borderId="59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/>
    </xf>
    <xf numFmtId="0" fontId="12" fillId="0" borderId="71" xfId="0" applyFont="1" applyBorder="1" applyAlignment="1">
      <alignment horizontal="left" vertical="center"/>
    </xf>
    <xf numFmtId="0" fontId="12" fillId="0" borderId="9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92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92" xfId="0" applyFont="1" applyBorder="1" applyAlignment="1">
      <alignment horizontal="center" vertical="center" shrinkToFit="1"/>
    </xf>
    <xf numFmtId="0" fontId="36" fillId="0" borderId="57" xfId="0" applyFont="1" applyBorder="1" applyAlignment="1">
      <alignment horizontal="center"/>
    </xf>
    <xf numFmtId="0" fontId="36" fillId="0" borderId="64" xfId="0" applyFont="1" applyBorder="1" applyAlignment="1">
      <alignment horizontal="center"/>
    </xf>
    <xf numFmtId="0" fontId="37" fillId="0" borderId="88" xfId="0" applyFont="1" applyBorder="1" applyAlignment="1">
      <alignment horizontal="center" shrinkToFit="1"/>
    </xf>
    <xf numFmtId="0" fontId="37" fillId="0" borderId="58" xfId="0" applyFont="1" applyBorder="1" applyAlignment="1">
      <alignment horizontal="center" shrinkToFit="1"/>
    </xf>
    <xf numFmtId="0" fontId="37" fillId="0" borderId="89" xfId="0" applyFont="1" applyBorder="1" applyAlignment="1">
      <alignment horizontal="center" shrinkToFit="1"/>
    </xf>
    <xf numFmtId="0" fontId="37" fillId="0" borderId="94" xfId="0" applyFont="1" applyBorder="1" applyAlignment="1">
      <alignment horizontal="center" shrinkToFit="1"/>
    </xf>
    <xf numFmtId="0" fontId="39" fillId="0" borderId="68" xfId="0" applyFont="1" applyBorder="1" applyAlignment="1">
      <alignment horizontal="center" shrinkToFit="1"/>
    </xf>
    <xf numFmtId="0" fontId="39" fillId="0" borderId="95" xfId="0" applyFont="1" applyBorder="1" applyAlignment="1">
      <alignment horizontal="center" shrinkToFit="1"/>
    </xf>
    <xf numFmtId="0" fontId="36" fillId="0" borderId="95" xfId="0" applyFont="1" applyBorder="1" applyAlignment="1">
      <alignment horizontal="center" shrinkToFit="1"/>
    </xf>
    <xf numFmtId="0" fontId="39" fillId="0" borderId="48" xfId="0" applyFont="1" applyBorder="1" applyAlignment="1">
      <alignment horizontal="center" shrinkToFit="1"/>
    </xf>
    <xf numFmtId="0" fontId="36" fillId="0" borderId="68" xfId="0" applyFont="1" applyBorder="1" applyAlignment="1">
      <alignment horizontal="center" shrinkToFit="1"/>
    </xf>
    <xf numFmtId="0" fontId="36" fillId="0" borderId="48" xfId="0" applyFont="1" applyBorder="1" applyAlignment="1">
      <alignment horizontal="center" shrinkToFit="1"/>
    </xf>
    <xf numFmtId="164" fontId="37" fillId="0" borderId="53" xfId="0" applyNumberFormat="1" applyFont="1" applyBorder="1" applyAlignment="1">
      <alignment horizontal="center"/>
    </xf>
    <xf numFmtId="164" fontId="37" fillId="0" borderId="51" xfId="0" applyNumberFormat="1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36" fillId="0" borderId="76" xfId="0" applyFont="1" applyBorder="1" applyAlignment="1">
      <alignment horizontal="center"/>
    </xf>
    <xf numFmtId="0" fontId="36" fillId="0" borderId="61" xfId="0" applyFont="1" applyBorder="1" applyAlignment="1">
      <alignment horizontal="center"/>
    </xf>
    <xf numFmtId="0" fontId="36" fillId="0" borderId="49" xfId="0" applyFont="1" applyBorder="1" applyAlignment="1">
      <alignment horizontal="center"/>
    </xf>
    <xf numFmtId="0" fontId="37" fillId="0" borderId="52" xfId="0" applyFont="1" applyBorder="1" applyAlignment="1">
      <alignment horizontal="center" shrinkToFit="1"/>
    </xf>
    <xf numFmtId="0" fontId="39" fillId="0" borderId="75" xfId="0" applyFont="1" applyBorder="1" applyAlignment="1">
      <alignment horizontal="center"/>
    </xf>
    <xf numFmtId="0" fontId="39" fillId="0" borderId="53" xfId="0" applyFont="1" applyBorder="1" applyAlignment="1">
      <alignment horizontal="center"/>
    </xf>
    <xf numFmtId="0" fontId="40" fillId="0" borderId="6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/>
    </xf>
    <xf numFmtId="0" fontId="39" fillId="0" borderId="62" xfId="0" applyFont="1" applyBorder="1" applyAlignment="1">
      <alignment horizontal="center"/>
    </xf>
    <xf numFmtId="0" fontId="39" fillId="0" borderId="63" xfId="0" applyFont="1" applyBorder="1" applyAlignment="1">
      <alignment horizontal="center"/>
    </xf>
    <xf numFmtId="0" fontId="39" fillId="0" borderId="64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50" xfId="0" applyFont="1" applyBorder="1" applyAlignment="1">
      <alignment horizontal="center"/>
    </xf>
    <xf numFmtId="0" fontId="39" fillId="0" borderId="64" xfId="0" applyFont="1" applyBorder="1" applyAlignment="1">
      <alignment horizontal="center" shrinkToFit="1"/>
    </xf>
    <xf numFmtId="0" fontId="39" fillId="0" borderId="0" xfId="0" applyFont="1" applyAlignment="1">
      <alignment horizontal="center" shrinkToFit="1"/>
    </xf>
    <xf numFmtId="0" fontId="39" fillId="0" borderId="50" xfId="0" applyFont="1" applyBorder="1" applyAlignment="1">
      <alignment horizontal="center" shrinkToFit="1"/>
    </xf>
    <xf numFmtId="165" fontId="40" fillId="0" borderId="64" xfId="0" applyNumberFormat="1" applyFont="1" applyBorder="1" applyAlignment="1">
      <alignment horizontal="center" vertical="center"/>
    </xf>
    <xf numFmtId="165" fontId="40" fillId="0" borderId="0" xfId="0" applyNumberFormat="1" applyFont="1" applyAlignment="1">
      <alignment horizontal="center" vertical="center"/>
    </xf>
    <xf numFmtId="165" fontId="40" fillId="0" borderId="50" xfId="0" applyNumberFormat="1" applyFont="1" applyBorder="1" applyAlignment="1">
      <alignment horizontal="center" vertical="center"/>
    </xf>
    <xf numFmtId="0" fontId="36" fillId="0" borderId="75" xfId="0" applyFont="1" applyBorder="1" applyAlignment="1">
      <alignment horizontal="center"/>
    </xf>
    <xf numFmtId="0" fontId="37" fillId="0" borderId="47" xfId="0" applyFont="1" applyBorder="1" applyAlignment="1">
      <alignment horizontal="center" shrinkToFit="1"/>
    </xf>
    <xf numFmtId="0" fontId="37" fillId="0" borderId="69" xfId="0" applyFont="1" applyBorder="1" applyAlignment="1">
      <alignment horizontal="center" shrinkToFit="1"/>
    </xf>
    <xf numFmtId="0" fontId="39" fillId="0" borderId="78" xfId="0" applyFont="1" applyBorder="1" applyAlignment="1">
      <alignment horizontal="center" shrinkToFit="1"/>
    </xf>
    <xf numFmtId="0" fontId="36" fillId="0" borderId="68" xfId="0" applyFont="1" applyBorder="1" applyAlignment="1">
      <alignment horizontal="center" vertical="center" shrinkToFit="1"/>
    </xf>
    <xf numFmtId="0" fontId="36" fillId="0" borderId="78" xfId="0" applyFont="1" applyBorder="1" applyAlignment="1">
      <alignment horizontal="center" vertical="center" shrinkToFit="1"/>
    </xf>
    <xf numFmtId="0" fontId="34" fillId="0" borderId="53" xfId="0" applyFont="1" applyBorder="1" applyAlignment="1">
      <alignment horizontal="right"/>
    </xf>
    <xf numFmtId="0" fontId="34" fillId="0" borderId="53" xfId="0" applyFont="1" applyBorder="1" applyAlignment="1">
      <alignment horizontal="left"/>
    </xf>
    <xf numFmtId="0" fontId="36" fillId="0" borderId="52" xfId="0" applyFont="1" applyBorder="1" applyAlignment="1">
      <alignment horizontal="center"/>
    </xf>
    <xf numFmtId="0" fontId="36" fillId="0" borderId="73" xfId="0" applyFont="1" applyBorder="1" applyAlignment="1">
      <alignment horizontal="center"/>
    </xf>
    <xf numFmtId="0" fontId="36" fillId="0" borderId="72" xfId="0" applyFont="1" applyBorder="1" applyAlignment="1">
      <alignment horizontal="center"/>
    </xf>
    <xf numFmtId="0" fontId="36" fillId="0" borderId="47" xfId="0" applyFont="1" applyBorder="1" applyAlignment="1">
      <alignment horizontal="center"/>
    </xf>
    <xf numFmtId="0" fontId="36" fillId="0" borderId="74" xfId="0" applyFont="1" applyBorder="1" applyAlignment="1">
      <alignment horizontal="center"/>
    </xf>
    <xf numFmtId="0" fontId="36" fillId="0" borderId="69" xfId="0" applyFont="1" applyBorder="1" applyAlignment="1">
      <alignment horizontal="center"/>
    </xf>
    <xf numFmtId="0" fontId="36" fillId="0" borderId="61" xfId="0" applyFont="1" applyBorder="1" applyAlignment="1">
      <alignment horizontal="center" shrinkToFit="1"/>
    </xf>
    <xf numFmtId="0" fontId="36" fillId="0" borderId="75" xfId="0" applyFont="1" applyBorder="1" applyAlignment="1">
      <alignment horizontal="center" shrinkToFit="1"/>
    </xf>
    <xf numFmtId="0" fontId="39" fillId="0" borderId="79" xfId="0" applyFont="1" applyBorder="1" applyAlignment="1">
      <alignment horizontal="center" shrinkToFit="1"/>
    </xf>
    <xf numFmtId="0" fontId="36" fillId="0" borderId="79" xfId="0" applyFont="1" applyBorder="1" applyAlignment="1">
      <alignment horizontal="center" shrinkToFit="1"/>
    </xf>
    <xf numFmtId="0" fontId="38" fillId="0" borderId="60" xfId="0" applyFont="1" applyBorder="1" applyAlignment="1">
      <alignment horizontal="center"/>
    </xf>
    <xf numFmtId="0" fontId="38" fillId="0" borderId="77" xfId="0" applyFont="1" applyBorder="1" applyAlignment="1">
      <alignment horizontal="center"/>
    </xf>
    <xf numFmtId="0" fontId="36" fillId="0" borderId="80" xfId="0" applyFont="1" applyBorder="1" applyAlignment="1">
      <alignment horizontal="center"/>
    </xf>
    <xf numFmtId="0" fontId="36" fillId="0" borderId="56" xfId="0" applyFont="1" applyBorder="1" applyAlignment="1">
      <alignment horizontal="center"/>
    </xf>
    <xf numFmtId="0" fontId="36" fillId="0" borderId="70" xfId="0" applyFont="1" applyBorder="1" applyAlignment="1">
      <alignment horizontal="center"/>
    </xf>
    <xf numFmtId="0" fontId="36" fillId="0" borderId="52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/>
    </xf>
    <xf numFmtId="0" fontId="37" fillId="0" borderId="72" xfId="0" applyFont="1" applyBorder="1" applyAlignment="1">
      <alignment horizontal="center" shrinkToFit="1"/>
    </xf>
    <xf numFmtId="0" fontId="38" fillId="0" borderId="59" xfId="0" applyFont="1" applyBorder="1" applyAlignment="1">
      <alignment horizontal="right"/>
    </xf>
    <xf numFmtId="0" fontId="38" fillId="0" borderId="71" xfId="0" applyFont="1" applyBorder="1" applyAlignment="1">
      <alignment horizontal="right"/>
    </xf>
    <xf numFmtId="0" fontId="38" fillId="0" borderId="81" xfId="0" applyFont="1" applyBorder="1" applyAlignment="1">
      <alignment horizontal="right"/>
    </xf>
    <xf numFmtId="0" fontId="38" fillId="0" borderId="63" xfId="0" applyFont="1" applyBorder="1" applyAlignment="1">
      <alignment horizontal="center"/>
    </xf>
    <xf numFmtId="0" fontId="36" fillId="0" borderId="60" xfId="0" applyFont="1" applyBorder="1" applyAlignment="1">
      <alignment horizontal="center" shrinkToFit="1"/>
    </xf>
    <xf numFmtId="0" fontId="36" fillId="0" borderId="77" xfId="0" applyFont="1" applyBorder="1" applyAlignment="1">
      <alignment horizontal="center" shrinkToFit="1"/>
    </xf>
    <xf numFmtId="0" fontId="38" fillId="0" borderId="61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8" fillId="0" borderId="6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6" fillId="0" borderId="59" xfId="0" applyFont="1" applyBorder="1" applyAlignment="1">
      <alignment horizontal="right"/>
    </xf>
    <xf numFmtId="0" fontId="36" fillId="0" borderId="82" xfId="0" applyFont="1" applyBorder="1" applyAlignment="1">
      <alignment horizontal="right"/>
    </xf>
    <xf numFmtId="0" fontId="36" fillId="0" borderId="60" xfId="0" applyFont="1" applyBorder="1" applyAlignment="1">
      <alignment horizontal="center"/>
    </xf>
    <xf numFmtId="0" fontId="36" fillId="0" borderId="5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488645A8-248E-4F15-8276-9F67F8845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2</xdr:row>
      <xdr:rowOff>7936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BE1665E-6F84-45DB-B030-AC1EB032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78A7E1-7130-440E-BD7F-4DEEB244D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F7AC6CA-08D0-4723-AB42-938A3F21D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60B27F8-4798-41AC-B661-B6958368B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4A35F3FB-033E-484E-A997-83DE3831A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BE5398B-3A72-4F36-883F-FD24A69EC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4D252AA-6CEC-4D48-A80B-41A178356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9086920-3C37-4D39-91DA-79A296AEC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F444FCD-D540-4712-A8D0-15F907F4D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4360823F-FFA3-4C71-9036-2F613B92B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02D32D-C61F-45BC-8005-1F033FA9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EE9B451-A931-40A1-9C98-53BA83A9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7A02B252-8C52-4C10-8C27-69BED657E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59"/>
  <sheetViews>
    <sheetView zoomScale="120" zoomScaleNormal="120" workbookViewId="0">
      <selection activeCell="M10" sqref="M10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7" style="9" customWidth="1"/>
    <col min="7" max="7" width="6.19921875" style="1" customWidth="1"/>
    <col min="8" max="24" width="3" style="1" customWidth="1"/>
    <col min="25" max="25" width="4.796875" style="1" customWidth="1"/>
    <col min="26" max="16384" width="9.19921875" style="1"/>
  </cols>
  <sheetData>
    <row r="1" spans="1:41" s="13" customFormat="1" ht="18" customHeight="1">
      <c r="B1" s="177" t="s">
        <v>64</v>
      </c>
      <c r="C1" s="178"/>
      <c r="D1" s="179"/>
      <c r="E1" s="180" t="s">
        <v>941</v>
      </c>
      <c r="F1" s="15"/>
      <c r="L1" s="13" t="s">
        <v>25</v>
      </c>
      <c r="Q1" s="13" t="str">
        <f>'ยอด ม.6'!B4</f>
        <v>นางสุทินา  สุธรรมานนท์</v>
      </c>
    </row>
    <row r="2" spans="1:41" s="13" customFormat="1" ht="18" customHeight="1">
      <c r="B2" s="181" t="s">
        <v>57</v>
      </c>
      <c r="C2" s="178"/>
      <c r="D2" s="179"/>
      <c r="E2" s="180" t="s">
        <v>65</v>
      </c>
      <c r="L2" s="13" t="s">
        <v>58</v>
      </c>
      <c r="Q2" s="13" t="str">
        <f>'ยอด ม.6'!B5</f>
        <v>นายภาณุมาศ  ชุมแสง</v>
      </c>
    </row>
    <row r="3" spans="1:41" s="14" customFormat="1" ht="17.25" customHeight="1">
      <c r="A3" s="15" t="s">
        <v>39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1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82" t="s">
        <v>60</v>
      </c>
      <c r="V4" s="381">
        <f>'ยอด ม.6'!F4</f>
        <v>141</v>
      </c>
      <c r="W4" s="381"/>
      <c r="X4" s="183"/>
    </row>
    <row r="5" spans="1:41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82" t="s">
        <v>46</v>
      </c>
      <c r="G5" s="393" t="s">
        <v>3</v>
      </c>
      <c r="H5" s="184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88"/>
    </row>
    <row r="6" spans="1:41" s="94" customFormat="1" ht="18" customHeight="1">
      <c r="A6" s="383"/>
      <c r="B6" s="385"/>
      <c r="C6" s="387"/>
      <c r="D6" s="389"/>
      <c r="E6" s="391"/>
      <c r="F6" s="392"/>
      <c r="G6" s="394"/>
      <c r="H6" s="189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3"/>
    </row>
    <row r="7" spans="1:41" s="2" customFormat="1" ht="16" customHeight="1">
      <c r="A7" s="16">
        <v>1</v>
      </c>
      <c r="B7" s="17">
        <v>41066</v>
      </c>
      <c r="C7" s="18" t="s">
        <v>82</v>
      </c>
      <c r="D7" s="19" t="s">
        <v>176</v>
      </c>
      <c r="E7" s="20" t="s">
        <v>177</v>
      </c>
      <c r="F7" s="150"/>
      <c r="G7" s="21" t="s">
        <v>17</v>
      </c>
      <c r="H7" s="82"/>
      <c r="I7" s="22"/>
      <c r="J7" s="23"/>
      <c r="K7" s="23"/>
      <c r="L7" s="23"/>
      <c r="M7" s="23"/>
      <c r="N7" s="23"/>
      <c r="O7" s="23"/>
      <c r="P7" s="23"/>
      <c r="Q7" s="24"/>
      <c r="R7" s="24"/>
      <c r="S7" s="24"/>
      <c r="T7" s="24"/>
      <c r="U7" s="24"/>
      <c r="V7" s="24"/>
      <c r="W7" s="24"/>
      <c r="X7" s="26"/>
      <c r="Z7" s="5"/>
      <c r="AA7" s="7"/>
    </row>
    <row r="8" spans="1:41" s="2" customFormat="1" ht="16.25" customHeight="1">
      <c r="A8" s="27">
        <v>2</v>
      </c>
      <c r="B8" s="28">
        <v>41087</v>
      </c>
      <c r="C8" s="29" t="s">
        <v>82</v>
      </c>
      <c r="D8" s="30" t="s">
        <v>178</v>
      </c>
      <c r="E8" s="31" t="s">
        <v>124</v>
      </c>
      <c r="F8" s="151" t="s">
        <v>84</v>
      </c>
      <c r="G8" s="27" t="s">
        <v>13</v>
      </c>
      <c r="H8" s="83"/>
      <c r="I8" s="32"/>
      <c r="J8" s="33"/>
      <c r="K8" s="33"/>
      <c r="L8" s="33"/>
      <c r="M8" s="33"/>
      <c r="N8" s="33"/>
      <c r="O8" s="33"/>
      <c r="P8" s="33"/>
      <c r="Q8" s="34"/>
      <c r="R8" s="34"/>
      <c r="S8" s="34"/>
      <c r="T8" s="34"/>
      <c r="U8" s="34"/>
      <c r="V8" s="34"/>
      <c r="W8" s="34"/>
      <c r="X8" s="37"/>
      <c r="Z8" s="5"/>
    </row>
    <row r="9" spans="1:41" s="2" customFormat="1" ht="16.25" customHeight="1">
      <c r="A9" s="27">
        <v>3</v>
      </c>
      <c r="B9" s="28">
        <v>41088</v>
      </c>
      <c r="C9" s="29" t="s">
        <v>82</v>
      </c>
      <c r="D9" s="30" t="s">
        <v>179</v>
      </c>
      <c r="E9" s="31" t="s">
        <v>180</v>
      </c>
      <c r="F9" s="151"/>
      <c r="G9" s="27" t="s">
        <v>14</v>
      </c>
      <c r="H9" s="83"/>
      <c r="I9" s="32"/>
      <c r="J9" s="33"/>
      <c r="K9" s="33"/>
      <c r="L9" s="33"/>
      <c r="M9" s="33"/>
      <c r="N9" s="33"/>
      <c r="O9" s="33"/>
      <c r="P9" s="33"/>
      <c r="Q9" s="34"/>
      <c r="R9" s="34"/>
      <c r="S9" s="34"/>
      <c r="T9" s="34"/>
      <c r="U9" s="34"/>
      <c r="V9" s="34"/>
      <c r="W9" s="34"/>
      <c r="X9" s="37"/>
      <c r="Z9" s="5"/>
    </row>
    <row r="10" spans="1:41" s="2" customFormat="1" ht="16.25" customHeight="1">
      <c r="A10" s="27">
        <v>4</v>
      </c>
      <c r="B10" s="28">
        <v>41125</v>
      </c>
      <c r="C10" s="29" t="s">
        <v>82</v>
      </c>
      <c r="D10" s="30" t="s">
        <v>181</v>
      </c>
      <c r="E10" s="31" t="s">
        <v>182</v>
      </c>
      <c r="F10" s="151"/>
      <c r="G10" s="27" t="s">
        <v>16</v>
      </c>
      <c r="H10" s="83"/>
      <c r="I10" s="32"/>
      <c r="J10" s="33"/>
      <c r="K10" s="33"/>
      <c r="L10" s="33"/>
      <c r="M10" s="33"/>
      <c r="N10" s="33"/>
      <c r="O10" s="33"/>
      <c r="P10" s="33"/>
      <c r="Q10" s="34"/>
      <c r="R10" s="34"/>
      <c r="S10" s="34"/>
      <c r="T10" s="34"/>
      <c r="U10" s="34"/>
      <c r="V10" s="34"/>
      <c r="W10" s="34"/>
      <c r="X10" s="37"/>
      <c r="Z10" s="5"/>
      <c r="AC10" s="3"/>
      <c r="AL10" s="5"/>
      <c r="AN10" s="5"/>
      <c r="AO10" s="4"/>
    </row>
    <row r="11" spans="1:41" s="2" customFormat="1" ht="16.25" customHeight="1">
      <c r="A11" s="38">
        <v>5</v>
      </c>
      <c r="B11" s="39">
        <v>41127</v>
      </c>
      <c r="C11" s="40" t="s">
        <v>82</v>
      </c>
      <c r="D11" s="41" t="s">
        <v>94</v>
      </c>
      <c r="E11" s="42" t="s">
        <v>183</v>
      </c>
      <c r="F11" s="152"/>
      <c r="G11" s="38" t="s">
        <v>17</v>
      </c>
      <c r="H11" s="84"/>
      <c r="I11" s="43"/>
      <c r="J11" s="44"/>
      <c r="K11" s="44"/>
      <c r="L11" s="44"/>
      <c r="M11" s="44"/>
      <c r="N11" s="44"/>
      <c r="O11" s="44"/>
      <c r="P11" s="44"/>
      <c r="Q11" s="45"/>
      <c r="R11" s="45"/>
      <c r="S11" s="45"/>
      <c r="T11" s="45"/>
      <c r="U11" s="45"/>
      <c r="V11" s="45"/>
      <c r="W11" s="45"/>
      <c r="X11" s="48"/>
      <c r="Z11" s="5"/>
      <c r="AC11" s="3"/>
      <c r="AL11" s="5"/>
      <c r="AN11" s="5"/>
      <c r="AO11" s="4"/>
    </row>
    <row r="12" spans="1:41" s="2" customFormat="1" ht="16.25" customHeight="1">
      <c r="A12" s="16">
        <v>6</v>
      </c>
      <c r="B12" s="17">
        <v>41130</v>
      </c>
      <c r="C12" s="18" t="s">
        <v>82</v>
      </c>
      <c r="D12" s="19" t="s">
        <v>184</v>
      </c>
      <c r="E12" s="20" t="s">
        <v>185</v>
      </c>
      <c r="F12" s="150"/>
      <c r="G12" s="21" t="s">
        <v>13</v>
      </c>
      <c r="H12" s="82"/>
      <c r="I12" s="22"/>
      <c r="J12" s="23"/>
      <c r="K12" s="23"/>
      <c r="L12" s="23"/>
      <c r="M12" s="23"/>
      <c r="N12" s="23"/>
      <c r="O12" s="23"/>
      <c r="P12" s="23"/>
      <c r="Q12" s="24"/>
      <c r="R12" s="24"/>
      <c r="S12" s="24"/>
      <c r="T12" s="24"/>
      <c r="U12" s="24"/>
      <c r="V12" s="24"/>
      <c r="W12" s="24"/>
      <c r="X12" s="26"/>
      <c r="Z12" s="5"/>
      <c r="AC12" s="3"/>
      <c r="AL12" s="5"/>
      <c r="AN12" s="5"/>
      <c r="AO12" s="4"/>
    </row>
    <row r="13" spans="1:41" s="2" customFormat="1" ht="16.25" customHeight="1">
      <c r="A13" s="27">
        <v>7</v>
      </c>
      <c r="B13" s="28">
        <v>41138</v>
      </c>
      <c r="C13" s="29" t="s">
        <v>82</v>
      </c>
      <c r="D13" s="30" t="s">
        <v>186</v>
      </c>
      <c r="E13" s="31" t="s">
        <v>187</v>
      </c>
      <c r="F13" s="151"/>
      <c r="G13" s="27" t="s">
        <v>15</v>
      </c>
      <c r="H13" s="83"/>
      <c r="I13" s="32"/>
      <c r="J13" s="33"/>
      <c r="K13" s="33"/>
      <c r="L13" s="33"/>
      <c r="M13" s="33"/>
      <c r="N13" s="33"/>
      <c r="O13" s="33"/>
      <c r="P13" s="33"/>
      <c r="Q13" s="34"/>
      <c r="R13" s="34"/>
      <c r="S13" s="34"/>
      <c r="T13" s="34"/>
      <c r="U13" s="34"/>
      <c r="V13" s="34"/>
      <c r="W13" s="34"/>
      <c r="X13" s="37"/>
      <c r="Z13" s="5"/>
      <c r="AC13" s="3"/>
      <c r="AL13" s="5"/>
      <c r="AN13" s="5"/>
      <c r="AO13" s="4"/>
    </row>
    <row r="14" spans="1:41" s="2" customFormat="1" ht="16.25" customHeight="1">
      <c r="A14" s="27">
        <v>8</v>
      </c>
      <c r="B14" s="28">
        <v>41176</v>
      </c>
      <c r="C14" s="29" t="s">
        <v>82</v>
      </c>
      <c r="D14" s="30" t="s">
        <v>188</v>
      </c>
      <c r="E14" s="31" t="s">
        <v>189</v>
      </c>
      <c r="F14" s="151" t="s">
        <v>84</v>
      </c>
      <c r="G14" s="27" t="s">
        <v>16</v>
      </c>
      <c r="H14" s="83"/>
      <c r="I14" s="32"/>
      <c r="J14" s="33"/>
      <c r="K14" s="33"/>
      <c r="L14" s="33"/>
      <c r="M14" s="33"/>
      <c r="N14" s="33"/>
      <c r="O14" s="33"/>
      <c r="P14" s="33"/>
      <c r="Q14" s="34"/>
      <c r="R14" s="34"/>
      <c r="S14" s="34"/>
      <c r="T14" s="34"/>
      <c r="U14" s="34"/>
      <c r="V14" s="34"/>
      <c r="W14" s="34"/>
      <c r="X14" s="37"/>
      <c r="Z14" s="5"/>
      <c r="AC14" s="3"/>
      <c r="AL14" s="5"/>
      <c r="AN14" s="5"/>
      <c r="AO14" s="4"/>
    </row>
    <row r="15" spans="1:41" s="2" customFormat="1" ht="16.25" customHeight="1">
      <c r="A15" s="27">
        <v>9</v>
      </c>
      <c r="B15" s="28">
        <v>41182</v>
      </c>
      <c r="C15" s="29" t="s">
        <v>82</v>
      </c>
      <c r="D15" s="30" t="s">
        <v>190</v>
      </c>
      <c r="E15" s="31" t="s">
        <v>191</v>
      </c>
      <c r="F15" s="151" t="s">
        <v>84</v>
      </c>
      <c r="G15" s="27" t="s">
        <v>17</v>
      </c>
      <c r="H15" s="83"/>
      <c r="I15" s="32"/>
      <c r="J15" s="33"/>
      <c r="K15" s="33"/>
      <c r="L15" s="33"/>
      <c r="M15" s="85"/>
      <c r="N15" s="33"/>
      <c r="O15" s="33"/>
      <c r="P15" s="33"/>
      <c r="Q15" s="34"/>
      <c r="R15" s="34"/>
      <c r="S15" s="34"/>
      <c r="T15" s="34"/>
      <c r="U15" s="34"/>
      <c r="V15" s="34"/>
      <c r="W15" s="34"/>
      <c r="X15" s="37"/>
      <c r="Z15" s="5"/>
      <c r="AC15" s="3"/>
      <c r="AL15" s="5"/>
      <c r="AN15" s="5"/>
      <c r="AO15" s="4"/>
    </row>
    <row r="16" spans="1:41" s="2" customFormat="1" ht="16.25" customHeight="1">
      <c r="A16" s="38">
        <v>10</v>
      </c>
      <c r="B16" s="39">
        <v>41226</v>
      </c>
      <c r="C16" s="40" t="s">
        <v>82</v>
      </c>
      <c r="D16" s="41" t="s">
        <v>138</v>
      </c>
      <c r="E16" s="42" t="s">
        <v>192</v>
      </c>
      <c r="F16" s="152" t="s">
        <v>84</v>
      </c>
      <c r="G16" s="38" t="s">
        <v>13</v>
      </c>
      <c r="H16" s="84"/>
      <c r="I16" s="43"/>
      <c r="J16" s="44"/>
      <c r="K16" s="44"/>
      <c r="L16" s="44"/>
      <c r="M16" s="44"/>
      <c r="N16" s="44"/>
      <c r="O16" s="44"/>
      <c r="P16" s="44"/>
      <c r="Q16" s="45"/>
      <c r="R16" s="45"/>
      <c r="S16" s="45"/>
      <c r="T16" s="45"/>
      <c r="U16" s="45"/>
      <c r="V16" s="45"/>
      <c r="W16" s="45"/>
      <c r="X16" s="48"/>
      <c r="Z16" s="5"/>
      <c r="AC16" s="3"/>
      <c r="AL16" s="5"/>
      <c r="AN16" s="5"/>
      <c r="AO16" s="4"/>
    </row>
    <row r="17" spans="1:41" s="2" customFormat="1" ht="16.25" customHeight="1">
      <c r="A17" s="16">
        <v>11</v>
      </c>
      <c r="B17" s="17">
        <v>41277</v>
      </c>
      <c r="C17" s="18" t="s">
        <v>82</v>
      </c>
      <c r="D17" s="19" t="s">
        <v>193</v>
      </c>
      <c r="E17" s="20" t="s">
        <v>194</v>
      </c>
      <c r="F17" s="150" t="s">
        <v>84</v>
      </c>
      <c r="G17" s="16" t="s">
        <v>17</v>
      </c>
      <c r="H17" s="82"/>
      <c r="I17" s="22"/>
      <c r="J17" s="23"/>
      <c r="K17" s="23"/>
      <c r="L17" s="23"/>
      <c r="M17" s="49"/>
      <c r="N17" s="49"/>
      <c r="O17" s="49"/>
      <c r="P17" s="49"/>
      <c r="Q17" s="24"/>
      <c r="R17" s="24"/>
      <c r="S17" s="24"/>
      <c r="T17" s="24"/>
      <c r="U17" s="24"/>
      <c r="V17" s="24"/>
      <c r="W17" s="24"/>
      <c r="X17" s="26"/>
      <c r="Z17" s="5"/>
      <c r="AC17" s="3"/>
      <c r="AL17" s="5"/>
      <c r="AN17" s="5"/>
      <c r="AO17" s="4"/>
    </row>
    <row r="18" spans="1:41" s="2" customFormat="1" ht="16.25" customHeight="1">
      <c r="A18" s="73">
        <v>12</v>
      </c>
      <c r="B18" s="214">
        <v>43184</v>
      </c>
      <c r="C18" s="52" t="s">
        <v>82</v>
      </c>
      <c r="D18" s="71" t="s">
        <v>195</v>
      </c>
      <c r="E18" s="72" t="s">
        <v>196</v>
      </c>
      <c r="F18" s="156" t="s">
        <v>86</v>
      </c>
      <c r="G18" s="244" t="s">
        <v>15</v>
      </c>
      <c r="H18" s="83"/>
      <c r="I18" s="32"/>
      <c r="J18" s="33"/>
      <c r="K18" s="33"/>
      <c r="L18" s="33"/>
      <c r="M18" s="35"/>
      <c r="N18" s="35"/>
      <c r="O18" s="35"/>
      <c r="P18" s="35"/>
      <c r="Q18" s="34"/>
      <c r="R18" s="34"/>
      <c r="S18" s="34"/>
      <c r="T18" s="34"/>
      <c r="U18" s="34"/>
      <c r="V18" s="34"/>
      <c r="W18" s="34"/>
      <c r="X18" s="37"/>
      <c r="Z18" s="5"/>
      <c r="AC18" s="3"/>
      <c r="AL18" s="5"/>
      <c r="AN18" s="5"/>
      <c r="AO18" s="4"/>
    </row>
    <row r="19" spans="1:41" s="2" customFormat="1" ht="16.25" customHeight="1">
      <c r="A19" s="27">
        <v>13</v>
      </c>
      <c r="B19" s="329">
        <v>40552</v>
      </c>
      <c r="C19" s="29" t="s">
        <v>85</v>
      </c>
      <c r="D19" s="30" t="s">
        <v>197</v>
      </c>
      <c r="E19" s="31" t="s">
        <v>198</v>
      </c>
      <c r="F19" s="151" t="s">
        <v>84</v>
      </c>
      <c r="G19" s="27" t="s">
        <v>17</v>
      </c>
      <c r="H19" s="339"/>
      <c r="I19" s="32"/>
      <c r="J19" s="33"/>
      <c r="K19" s="33"/>
      <c r="L19" s="33"/>
      <c r="M19" s="33"/>
      <c r="N19" s="33"/>
      <c r="O19" s="33"/>
      <c r="P19" s="33"/>
      <c r="Q19" s="34"/>
      <c r="R19" s="34"/>
      <c r="S19" s="34"/>
      <c r="T19" s="34"/>
      <c r="U19" s="34"/>
      <c r="V19" s="34"/>
      <c r="W19" s="34"/>
      <c r="X19" s="37"/>
      <c r="Z19" s="11"/>
      <c r="AC19" s="3"/>
      <c r="AL19" s="5"/>
      <c r="AN19" s="5"/>
      <c r="AO19" s="4"/>
    </row>
    <row r="20" spans="1:41" s="2" customFormat="1" ht="16.25" customHeight="1">
      <c r="A20" s="27">
        <v>14</v>
      </c>
      <c r="B20" s="28">
        <v>41038</v>
      </c>
      <c r="C20" s="29" t="s">
        <v>85</v>
      </c>
      <c r="D20" s="51" t="s">
        <v>199</v>
      </c>
      <c r="E20" s="31" t="s">
        <v>200</v>
      </c>
      <c r="F20" s="151" t="s">
        <v>86</v>
      </c>
      <c r="G20" s="27" t="s">
        <v>17</v>
      </c>
      <c r="H20" s="83"/>
      <c r="I20" s="32"/>
      <c r="J20" s="33"/>
      <c r="K20" s="33"/>
      <c r="L20" s="33"/>
      <c r="M20" s="33"/>
      <c r="N20" s="33"/>
      <c r="O20" s="33"/>
      <c r="P20" s="33"/>
      <c r="Q20" s="34"/>
      <c r="R20" s="34"/>
      <c r="S20" s="34"/>
      <c r="T20" s="34"/>
      <c r="U20" s="34"/>
      <c r="V20" s="34"/>
      <c r="W20" s="34"/>
      <c r="X20" s="37"/>
      <c r="Z20" s="5"/>
      <c r="AC20" s="3"/>
      <c r="AL20" s="5"/>
      <c r="AN20" s="5"/>
      <c r="AO20" s="4"/>
    </row>
    <row r="21" spans="1:41" s="2" customFormat="1" ht="16.25" customHeight="1">
      <c r="A21" s="38">
        <v>15</v>
      </c>
      <c r="B21" s="39">
        <v>41043</v>
      </c>
      <c r="C21" s="40" t="s">
        <v>85</v>
      </c>
      <c r="D21" s="41" t="s">
        <v>201</v>
      </c>
      <c r="E21" s="42" t="s">
        <v>202</v>
      </c>
      <c r="F21" s="152" t="s">
        <v>83</v>
      </c>
      <c r="G21" s="38" t="s">
        <v>13</v>
      </c>
      <c r="H21" s="84"/>
      <c r="I21" s="43"/>
      <c r="J21" s="44"/>
      <c r="K21" s="44"/>
      <c r="L21" s="44"/>
      <c r="M21" s="44"/>
      <c r="N21" s="44"/>
      <c r="O21" s="44"/>
      <c r="P21" s="44"/>
      <c r="Q21" s="45"/>
      <c r="R21" s="45"/>
      <c r="S21" s="45"/>
      <c r="T21" s="45"/>
      <c r="U21" s="45"/>
      <c r="V21" s="45"/>
      <c r="W21" s="45"/>
      <c r="X21" s="48"/>
      <c r="Z21" s="5"/>
      <c r="AC21" s="3"/>
      <c r="AL21" s="5"/>
      <c r="AN21" s="5"/>
      <c r="AO21" s="4"/>
    </row>
    <row r="22" spans="1:41" s="2" customFormat="1" ht="16.25" customHeight="1">
      <c r="A22" s="16">
        <v>16</v>
      </c>
      <c r="B22" s="17">
        <v>41070</v>
      </c>
      <c r="C22" s="18" t="s">
        <v>85</v>
      </c>
      <c r="D22" s="19" t="s">
        <v>203</v>
      </c>
      <c r="E22" s="20" t="s">
        <v>204</v>
      </c>
      <c r="F22" s="150"/>
      <c r="G22" s="16" t="s">
        <v>14</v>
      </c>
      <c r="H22" s="86"/>
      <c r="I22" s="22"/>
      <c r="J22" s="23"/>
      <c r="K22" s="23"/>
      <c r="L22" s="23"/>
      <c r="M22" s="49"/>
      <c r="N22" s="49"/>
      <c r="O22" s="49"/>
      <c r="P22" s="49"/>
      <c r="Q22" s="24"/>
      <c r="R22" s="24"/>
      <c r="S22" s="24"/>
      <c r="T22" s="24"/>
      <c r="U22" s="24"/>
      <c r="V22" s="24"/>
      <c r="W22" s="24"/>
      <c r="X22" s="26"/>
      <c r="Z22" s="5"/>
      <c r="AC22" s="3"/>
      <c r="AL22" s="5"/>
      <c r="AN22" s="5"/>
      <c r="AO22" s="4"/>
    </row>
    <row r="23" spans="1:41" s="2" customFormat="1" ht="16.25" customHeight="1">
      <c r="A23" s="73">
        <v>17</v>
      </c>
      <c r="B23" s="214">
        <v>41081</v>
      </c>
      <c r="C23" s="52" t="s">
        <v>85</v>
      </c>
      <c r="D23" s="71" t="s">
        <v>205</v>
      </c>
      <c r="E23" s="72" t="s">
        <v>206</v>
      </c>
      <c r="F23" s="156" t="s">
        <v>83</v>
      </c>
      <c r="G23" s="244" t="s">
        <v>15</v>
      </c>
      <c r="H23" s="83"/>
      <c r="I23" s="32"/>
      <c r="J23" s="33"/>
      <c r="K23" s="33"/>
      <c r="L23" s="33"/>
      <c r="M23" s="35"/>
      <c r="N23" s="35"/>
      <c r="O23" s="35"/>
      <c r="P23" s="35"/>
      <c r="Q23" s="34"/>
      <c r="R23" s="34"/>
      <c r="S23" s="34"/>
      <c r="T23" s="34"/>
      <c r="U23" s="34"/>
      <c r="V23" s="34"/>
      <c r="W23" s="34"/>
      <c r="X23" s="37"/>
      <c r="Z23" s="5"/>
      <c r="AC23" s="3"/>
      <c r="AL23" s="5"/>
      <c r="AN23" s="5"/>
      <c r="AO23" s="4"/>
    </row>
    <row r="24" spans="1:41" s="2" customFormat="1" ht="16.25" customHeight="1">
      <c r="A24" s="27">
        <v>18</v>
      </c>
      <c r="B24" s="28">
        <v>41112</v>
      </c>
      <c r="C24" s="29" t="s">
        <v>85</v>
      </c>
      <c r="D24" s="30" t="s">
        <v>92</v>
      </c>
      <c r="E24" s="31" t="s">
        <v>207</v>
      </c>
      <c r="F24" s="151" t="s">
        <v>83</v>
      </c>
      <c r="G24" s="27" t="s">
        <v>16</v>
      </c>
      <c r="H24" s="83"/>
      <c r="I24" s="32"/>
      <c r="J24" s="33"/>
      <c r="K24" s="33"/>
      <c r="L24" s="33"/>
      <c r="M24" s="33"/>
      <c r="N24" s="33"/>
      <c r="O24" s="33"/>
      <c r="P24" s="33"/>
      <c r="Q24" s="34"/>
      <c r="R24" s="34"/>
      <c r="S24" s="34"/>
      <c r="T24" s="34"/>
      <c r="U24" s="34"/>
      <c r="V24" s="34"/>
      <c r="W24" s="34"/>
      <c r="X24" s="37"/>
      <c r="Z24" s="5"/>
      <c r="AC24" s="3"/>
      <c r="AL24" s="5"/>
      <c r="AN24" s="5"/>
      <c r="AO24" s="4"/>
    </row>
    <row r="25" spans="1:41" s="2" customFormat="1" ht="16.25" customHeight="1">
      <c r="A25" s="27">
        <v>19</v>
      </c>
      <c r="B25" s="28">
        <v>41149</v>
      </c>
      <c r="C25" s="29" t="s">
        <v>85</v>
      </c>
      <c r="D25" s="30" t="s">
        <v>95</v>
      </c>
      <c r="E25" s="31" t="s">
        <v>208</v>
      </c>
      <c r="F25" s="151" t="s">
        <v>83</v>
      </c>
      <c r="G25" s="27" t="s">
        <v>17</v>
      </c>
      <c r="H25" s="83"/>
      <c r="I25" s="32"/>
      <c r="J25" s="33"/>
      <c r="K25" s="33"/>
      <c r="L25" s="33"/>
      <c r="M25" s="33"/>
      <c r="N25" s="33"/>
      <c r="O25" s="33"/>
      <c r="P25" s="33"/>
      <c r="Q25" s="34"/>
      <c r="R25" s="34"/>
      <c r="S25" s="34"/>
      <c r="T25" s="34"/>
      <c r="U25" s="34"/>
      <c r="V25" s="34"/>
      <c r="W25" s="34"/>
      <c r="X25" s="37"/>
      <c r="Z25" s="5"/>
      <c r="AA25" s="7"/>
      <c r="AC25" s="3"/>
      <c r="AL25" s="5"/>
      <c r="AN25" s="5"/>
      <c r="AO25" s="4"/>
    </row>
    <row r="26" spans="1:41" s="2" customFormat="1" ht="16.25" customHeight="1">
      <c r="A26" s="38">
        <v>20</v>
      </c>
      <c r="B26" s="39">
        <v>41152</v>
      </c>
      <c r="C26" s="40" t="s">
        <v>85</v>
      </c>
      <c r="D26" s="41" t="s">
        <v>209</v>
      </c>
      <c r="E26" s="42" t="s">
        <v>210</v>
      </c>
      <c r="F26" s="152"/>
      <c r="G26" s="38" t="s">
        <v>13</v>
      </c>
      <c r="H26" s="340"/>
      <c r="I26" s="43"/>
      <c r="J26" s="44"/>
      <c r="K26" s="44"/>
      <c r="L26" s="44"/>
      <c r="M26" s="44"/>
      <c r="N26" s="44"/>
      <c r="O26" s="44"/>
      <c r="P26" s="44"/>
      <c r="Q26" s="45"/>
      <c r="R26" s="45"/>
      <c r="S26" s="45"/>
      <c r="T26" s="45"/>
      <c r="U26" s="45"/>
      <c r="V26" s="45"/>
      <c r="W26" s="45"/>
      <c r="X26" s="48"/>
      <c r="Z26" s="5"/>
      <c r="AC26" s="3"/>
      <c r="AL26" s="5"/>
      <c r="AN26" s="5"/>
      <c r="AO26" s="4"/>
    </row>
    <row r="27" spans="1:41" s="2" customFormat="1" ht="16.25" customHeight="1">
      <c r="A27" s="16">
        <v>21</v>
      </c>
      <c r="B27" s="17">
        <v>41155</v>
      </c>
      <c r="C27" s="18" t="s">
        <v>85</v>
      </c>
      <c r="D27" s="19" t="s">
        <v>211</v>
      </c>
      <c r="E27" s="20" t="s">
        <v>212</v>
      </c>
      <c r="F27" s="150"/>
      <c r="G27" s="16" t="s">
        <v>14</v>
      </c>
      <c r="H27" s="86"/>
      <c r="I27" s="91"/>
      <c r="J27" s="58"/>
      <c r="K27" s="58"/>
      <c r="L27" s="58"/>
      <c r="M27" s="56"/>
      <c r="N27" s="56"/>
      <c r="O27" s="56"/>
      <c r="P27" s="56"/>
      <c r="Q27" s="57"/>
      <c r="R27" s="57"/>
      <c r="S27" s="57"/>
      <c r="T27" s="57"/>
      <c r="U27" s="57"/>
      <c r="V27" s="57"/>
      <c r="W27" s="57"/>
      <c r="X27" s="26"/>
      <c r="Z27" s="5"/>
      <c r="AC27" s="3"/>
      <c r="AL27" s="5"/>
      <c r="AN27" s="5"/>
      <c r="AO27" s="4"/>
    </row>
    <row r="28" spans="1:41" s="2" customFormat="1" ht="16.25" customHeight="1">
      <c r="A28" s="73">
        <v>22</v>
      </c>
      <c r="B28" s="214">
        <v>41160</v>
      </c>
      <c r="C28" s="52" t="s">
        <v>85</v>
      </c>
      <c r="D28" s="53" t="s">
        <v>213</v>
      </c>
      <c r="E28" s="54" t="s">
        <v>214</v>
      </c>
      <c r="F28" s="153" t="s">
        <v>84</v>
      </c>
      <c r="G28" s="244" t="s">
        <v>17</v>
      </c>
      <c r="H28" s="83"/>
      <c r="I28" s="32"/>
      <c r="J28" s="33"/>
      <c r="K28" s="33"/>
      <c r="L28" s="33"/>
      <c r="M28" s="33"/>
      <c r="N28" s="33"/>
      <c r="O28" s="33"/>
      <c r="P28" s="33"/>
      <c r="Q28" s="34"/>
      <c r="R28" s="34"/>
      <c r="S28" s="34"/>
      <c r="T28" s="34"/>
      <c r="U28" s="34"/>
      <c r="V28" s="34"/>
      <c r="W28" s="34"/>
      <c r="X28" s="37"/>
      <c r="Z28" s="5"/>
    </row>
    <row r="29" spans="1:41" s="2" customFormat="1" ht="16.25" customHeight="1">
      <c r="A29" s="27">
        <v>23</v>
      </c>
      <c r="B29" s="28">
        <v>41191</v>
      </c>
      <c r="C29" s="60" t="s">
        <v>85</v>
      </c>
      <c r="D29" s="30" t="s">
        <v>215</v>
      </c>
      <c r="E29" s="31" t="s">
        <v>147</v>
      </c>
      <c r="F29" s="151"/>
      <c r="G29" s="27" t="s">
        <v>15</v>
      </c>
      <c r="H29" s="83"/>
      <c r="I29" s="32"/>
      <c r="J29" s="33"/>
      <c r="K29" s="33"/>
      <c r="L29" s="33"/>
      <c r="M29" s="33"/>
      <c r="N29" s="33"/>
      <c r="O29" s="33"/>
      <c r="P29" s="33"/>
      <c r="Q29" s="34"/>
      <c r="R29" s="34"/>
      <c r="S29" s="34"/>
      <c r="T29" s="34"/>
      <c r="U29" s="34"/>
      <c r="V29" s="34"/>
      <c r="W29" s="34"/>
      <c r="X29" s="37"/>
      <c r="Z29" s="5"/>
    </row>
    <row r="30" spans="1:41" s="2" customFormat="1" ht="16.25" customHeight="1">
      <c r="A30" s="27">
        <v>24</v>
      </c>
      <c r="B30" s="28">
        <v>41193</v>
      </c>
      <c r="C30" s="29" t="s">
        <v>85</v>
      </c>
      <c r="D30" s="61" t="s">
        <v>115</v>
      </c>
      <c r="E30" s="62" t="s">
        <v>216</v>
      </c>
      <c r="F30" s="154"/>
      <c r="G30" s="27" t="s">
        <v>16</v>
      </c>
      <c r="H30" s="83"/>
      <c r="I30" s="32"/>
      <c r="J30" s="33"/>
      <c r="K30" s="33"/>
      <c r="L30" s="33"/>
      <c r="M30" s="33"/>
      <c r="N30" s="33"/>
      <c r="O30" s="33"/>
      <c r="P30" s="33"/>
      <c r="Q30" s="34"/>
      <c r="R30" s="34"/>
      <c r="S30" s="34"/>
      <c r="T30" s="34"/>
      <c r="U30" s="34"/>
      <c r="V30" s="34"/>
      <c r="W30" s="34"/>
      <c r="X30" s="37"/>
      <c r="Z30" s="5"/>
      <c r="AC30" s="3"/>
      <c r="AL30" s="5"/>
      <c r="AN30" s="5"/>
      <c r="AO30" s="4"/>
    </row>
    <row r="31" spans="1:41" s="2" customFormat="1" ht="16.25" customHeight="1">
      <c r="A31" s="38">
        <v>25</v>
      </c>
      <c r="B31" s="39">
        <v>41199</v>
      </c>
      <c r="C31" s="40" t="s">
        <v>85</v>
      </c>
      <c r="D31" s="41" t="s">
        <v>91</v>
      </c>
      <c r="E31" s="42" t="s">
        <v>217</v>
      </c>
      <c r="F31" s="152" t="s">
        <v>86</v>
      </c>
      <c r="G31" s="38" t="s">
        <v>17</v>
      </c>
      <c r="H31" s="87"/>
      <c r="I31" s="66"/>
      <c r="J31" s="67"/>
      <c r="K31" s="67"/>
      <c r="L31" s="67"/>
      <c r="M31" s="67"/>
      <c r="N31" s="67"/>
      <c r="O31" s="67"/>
      <c r="P31" s="67"/>
      <c r="Q31" s="68"/>
      <c r="R31" s="68"/>
      <c r="S31" s="68"/>
      <c r="T31" s="68"/>
      <c r="U31" s="68"/>
      <c r="V31" s="68"/>
      <c r="W31" s="68"/>
      <c r="X31" s="48"/>
      <c r="Z31" s="5"/>
      <c r="AA31" s="7"/>
      <c r="AC31" s="3"/>
      <c r="AL31" s="5"/>
      <c r="AN31" s="5"/>
      <c r="AO31" s="4"/>
    </row>
    <row r="32" spans="1:41" s="2" customFormat="1" ht="16.25" customHeight="1">
      <c r="A32" s="16">
        <v>26</v>
      </c>
      <c r="B32" s="17">
        <v>41204</v>
      </c>
      <c r="C32" s="18" t="s">
        <v>85</v>
      </c>
      <c r="D32" s="19" t="s">
        <v>218</v>
      </c>
      <c r="E32" s="20" t="s">
        <v>219</v>
      </c>
      <c r="F32" s="150" t="s">
        <v>84</v>
      </c>
      <c r="G32" s="16" t="s">
        <v>14</v>
      </c>
      <c r="H32" s="82"/>
      <c r="I32" s="22"/>
      <c r="J32" s="23"/>
      <c r="K32" s="23"/>
      <c r="L32" s="23"/>
      <c r="M32" s="49"/>
      <c r="N32" s="49"/>
      <c r="O32" s="49"/>
      <c r="P32" s="49"/>
      <c r="Q32" s="24"/>
      <c r="R32" s="24"/>
      <c r="S32" s="24"/>
      <c r="T32" s="24"/>
      <c r="U32" s="24"/>
      <c r="V32" s="24"/>
      <c r="W32" s="24"/>
      <c r="X32" s="26"/>
      <c r="Z32" s="5"/>
      <c r="AC32" s="3"/>
      <c r="AL32" s="5"/>
      <c r="AN32" s="5"/>
      <c r="AO32" s="4"/>
    </row>
    <row r="33" spans="1:41" s="2" customFormat="1" ht="16.25" customHeight="1">
      <c r="A33" s="73">
        <v>27</v>
      </c>
      <c r="B33" s="214">
        <v>41207</v>
      </c>
      <c r="C33" s="52" t="s">
        <v>85</v>
      </c>
      <c r="D33" s="71" t="s">
        <v>220</v>
      </c>
      <c r="E33" s="72" t="s">
        <v>221</v>
      </c>
      <c r="F33" s="156" t="s">
        <v>84</v>
      </c>
      <c r="G33" s="244" t="s">
        <v>15</v>
      </c>
      <c r="H33" s="83"/>
      <c r="I33" s="32"/>
      <c r="J33" s="33"/>
      <c r="K33" s="33"/>
      <c r="L33" s="33"/>
      <c r="M33" s="33"/>
      <c r="N33" s="33"/>
      <c r="O33" s="33"/>
      <c r="P33" s="33"/>
      <c r="Q33" s="34"/>
      <c r="R33" s="34"/>
      <c r="S33" s="34"/>
      <c r="T33" s="34"/>
      <c r="U33" s="34"/>
      <c r="V33" s="34"/>
      <c r="W33" s="34"/>
      <c r="X33" s="37"/>
      <c r="Z33" s="5"/>
      <c r="AC33" s="3"/>
      <c r="AL33" s="5"/>
      <c r="AN33" s="5"/>
      <c r="AO33" s="4"/>
    </row>
    <row r="34" spans="1:41" s="2" customFormat="1" ht="16.25" customHeight="1">
      <c r="A34" s="27">
        <v>28</v>
      </c>
      <c r="B34" s="28">
        <v>41250</v>
      </c>
      <c r="C34" s="29" t="s">
        <v>85</v>
      </c>
      <c r="D34" s="30" t="s">
        <v>222</v>
      </c>
      <c r="E34" s="31" t="s">
        <v>223</v>
      </c>
      <c r="F34" s="151"/>
      <c r="G34" s="27" t="s">
        <v>17</v>
      </c>
      <c r="H34" s="83"/>
      <c r="I34" s="32"/>
      <c r="J34" s="33"/>
      <c r="K34" s="33"/>
      <c r="L34" s="33"/>
      <c r="M34" s="33"/>
      <c r="N34" s="33"/>
      <c r="O34" s="33"/>
      <c r="P34" s="33"/>
      <c r="Q34" s="34"/>
      <c r="R34" s="34"/>
      <c r="S34" s="34"/>
      <c r="T34" s="34"/>
      <c r="U34" s="34"/>
      <c r="V34" s="34"/>
      <c r="W34" s="34"/>
      <c r="X34" s="37"/>
      <c r="Z34" s="5"/>
      <c r="AA34" s="7"/>
      <c r="AC34" s="3"/>
      <c r="AL34" s="5"/>
      <c r="AN34" s="5"/>
      <c r="AO34" s="4"/>
    </row>
    <row r="35" spans="1:41" s="2" customFormat="1" ht="16.25" customHeight="1">
      <c r="A35" s="27">
        <v>29</v>
      </c>
      <c r="B35" s="28">
        <v>41411</v>
      </c>
      <c r="C35" s="29" t="s">
        <v>85</v>
      </c>
      <c r="D35" s="30" t="s">
        <v>224</v>
      </c>
      <c r="E35" s="31" t="s">
        <v>225</v>
      </c>
      <c r="F35" s="151" t="s">
        <v>83</v>
      </c>
      <c r="G35" s="27" t="s">
        <v>13</v>
      </c>
      <c r="H35" s="83"/>
      <c r="I35" s="32"/>
      <c r="J35" s="33"/>
      <c r="K35" s="33"/>
      <c r="L35" s="33"/>
      <c r="M35" s="33"/>
      <c r="N35" s="33"/>
      <c r="O35" s="33"/>
      <c r="P35" s="33"/>
      <c r="Q35" s="34"/>
      <c r="R35" s="34"/>
      <c r="S35" s="34"/>
      <c r="T35" s="34"/>
      <c r="U35" s="34"/>
      <c r="V35" s="34"/>
      <c r="W35" s="34"/>
      <c r="X35" s="37"/>
      <c r="Z35" s="5"/>
      <c r="AC35" s="3"/>
      <c r="AL35" s="5"/>
      <c r="AN35" s="5"/>
      <c r="AO35" s="4"/>
    </row>
    <row r="36" spans="1:41" s="2" customFormat="1" ht="16.25" customHeight="1">
      <c r="A36" s="38">
        <v>30</v>
      </c>
      <c r="B36" s="39">
        <v>41412</v>
      </c>
      <c r="C36" s="40" t="s">
        <v>85</v>
      </c>
      <c r="D36" s="41" t="s">
        <v>226</v>
      </c>
      <c r="E36" s="42" t="s">
        <v>121</v>
      </c>
      <c r="F36" s="152"/>
      <c r="G36" s="38" t="s">
        <v>14</v>
      </c>
      <c r="H36" s="84"/>
      <c r="I36" s="43"/>
      <c r="J36" s="44"/>
      <c r="K36" s="44"/>
      <c r="L36" s="44"/>
      <c r="M36" s="44"/>
      <c r="N36" s="44"/>
      <c r="O36" s="44"/>
      <c r="P36" s="44"/>
      <c r="Q36" s="45"/>
      <c r="R36" s="45"/>
      <c r="S36" s="45"/>
      <c r="T36" s="45"/>
      <c r="U36" s="45"/>
      <c r="V36" s="45"/>
      <c r="W36" s="45"/>
      <c r="X36" s="48"/>
      <c r="Z36" s="5"/>
      <c r="AA36" s="7"/>
      <c r="AC36" s="3"/>
      <c r="AL36" s="5"/>
      <c r="AN36" s="5"/>
      <c r="AO36" s="4"/>
    </row>
    <row r="37" spans="1:41" s="2" customFormat="1" ht="16.25" customHeight="1">
      <c r="A37" s="16">
        <v>31</v>
      </c>
      <c r="B37" s="17">
        <v>41414</v>
      </c>
      <c r="C37" s="18" t="s">
        <v>85</v>
      </c>
      <c r="D37" s="19" t="s">
        <v>140</v>
      </c>
      <c r="E37" s="20" t="s">
        <v>227</v>
      </c>
      <c r="F37" s="150"/>
      <c r="G37" s="16" t="s">
        <v>16</v>
      </c>
      <c r="H37" s="88"/>
      <c r="I37" s="55"/>
      <c r="J37" s="56"/>
      <c r="K37" s="56"/>
      <c r="L37" s="56"/>
      <c r="M37" s="56"/>
      <c r="N37" s="56"/>
      <c r="O37" s="56"/>
      <c r="P37" s="56"/>
      <c r="Q37" s="57"/>
      <c r="R37" s="57"/>
      <c r="S37" s="57"/>
      <c r="T37" s="57"/>
      <c r="U37" s="57"/>
      <c r="V37" s="57"/>
      <c r="W37" s="57"/>
      <c r="X37" s="26"/>
      <c r="Z37" s="5"/>
    </row>
    <row r="38" spans="1:41" s="2" customFormat="1" ht="16.25" customHeight="1">
      <c r="A38" s="73">
        <v>32</v>
      </c>
      <c r="B38" s="214">
        <v>41448</v>
      </c>
      <c r="C38" s="52" t="s">
        <v>85</v>
      </c>
      <c r="D38" s="71" t="s">
        <v>228</v>
      </c>
      <c r="E38" s="72" t="s">
        <v>229</v>
      </c>
      <c r="F38" s="156"/>
      <c r="G38" s="73" t="s">
        <v>17</v>
      </c>
      <c r="H38" s="83"/>
      <c r="I38" s="32"/>
      <c r="J38" s="33"/>
      <c r="K38" s="33"/>
      <c r="L38" s="33"/>
      <c r="M38" s="33"/>
      <c r="N38" s="33"/>
      <c r="O38" s="33"/>
      <c r="P38" s="33"/>
      <c r="Q38" s="34"/>
      <c r="R38" s="34"/>
      <c r="S38" s="34"/>
      <c r="T38" s="34"/>
      <c r="U38" s="34"/>
      <c r="V38" s="34"/>
      <c r="W38" s="34"/>
      <c r="X38" s="37"/>
      <c r="Z38" s="5"/>
      <c r="AA38" s="7"/>
    </row>
    <row r="39" spans="1:41" s="2" customFormat="1" ht="16.25" customHeight="1">
      <c r="A39" s="27">
        <v>33</v>
      </c>
      <c r="B39" s="28">
        <v>43186</v>
      </c>
      <c r="C39" s="29" t="s">
        <v>85</v>
      </c>
      <c r="D39" s="30" t="s">
        <v>230</v>
      </c>
      <c r="E39" s="31" t="s">
        <v>231</v>
      </c>
      <c r="F39" s="151" t="s">
        <v>86</v>
      </c>
      <c r="G39" s="27" t="s">
        <v>14</v>
      </c>
      <c r="H39" s="83"/>
      <c r="I39" s="32"/>
      <c r="J39" s="33"/>
      <c r="K39" s="33"/>
      <c r="L39" s="33"/>
      <c r="M39" s="33"/>
      <c r="N39" s="33"/>
      <c r="O39" s="33"/>
      <c r="P39" s="33"/>
      <c r="Q39" s="34"/>
      <c r="R39" s="34"/>
      <c r="S39" s="34"/>
      <c r="T39" s="34"/>
      <c r="U39" s="34"/>
      <c r="V39" s="34"/>
      <c r="W39" s="34"/>
      <c r="X39" s="37"/>
      <c r="Z39" s="5"/>
      <c r="AA39" s="7"/>
      <c r="AC39" s="3"/>
      <c r="AL39" s="5"/>
      <c r="AN39" s="5"/>
      <c r="AO39" s="4"/>
    </row>
    <row r="40" spans="1:41" s="2" customFormat="1" ht="16.25" customHeight="1">
      <c r="A40" s="27"/>
      <c r="B40" s="28"/>
      <c r="C40" s="29"/>
      <c r="D40" s="30"/>
      <c r="E40" s="31"/>
      <c r="F40" s="151"/>
      <c r="G40" s="27"/>
      <c r="H40" s="83"/>
      <c r="I40" s="32"/>
      <c r="J40" s="33"/>
      <c r="K40" s="33"/>
      <c r="L40" s="33"/>
      <c r="M40" s="33"/>
      <c r="N40" s="33"/>
      <c r="O40" s="33"/>
      <c r="P40" s="33"/>
      <c r="Q40" s="34"/>
      <c r="R40" s="34"/>
      <c r="S40" s="34"/>
      <c r="T40" s="34"/>
      <c r="U40" s="34"/>
      <c r="V40" s="34"/>
      <c r="W40" s="34"/>
      <c r="X40" s="37"/>
      <c r="Z40" s="5"/>
      <c r="AC40" s="3"/>
      <c r="AL40" s="5"/>
      <c r="AN40" s="5"/>
      <c r="AO40" s="4"/>
    </row>
    <row r="41" spans="1:41" s="2" customFormat="1" ht="16.25" customHeight="1">
      <c r="A41" s="38"/>
      <c r="B41" s="39"/>
      <c r="C41" s="40"/>
      <c r="D41" s="41"/>
      <c r="E41" s="42"/>
      <c r="F41" s="152"/>
      <c r="G41" s="38"/>
      <c r="H41" s="84"/>
      <c r="I41" s="43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76"/>
      <c r="Z41" s="5"/>
      <c r="AC41" s="3"/>
      <c r="AL41" s="5"/>
      <c r="AN41" s="5"/>
      <c r="AO41" s="4"/>
    </row>
    <row r="42" spans="1:41" s="2" customFormat="1" ht="16.25" hidden="1" customHeight="1">
      <c r="A42" s="16"/>
      <c r="B42" s="17"/>
      <c r="C42" s="18"/>
      <c r="D42" s="19"/>
      <c r="E42" s="20"/>
      <c r="F42" s="20"/>
      <c r="G42" s="16"/>
      <c r="H42" s="89"/>
      <c r="I42" s="260"/>
      <c r="J42" s="49"/>
      <c r="K42" s="49"/>
      <c r="L42" s="49"/>
      <c r="M42" s="49"/>
      <c r="N42" s="49"/>
      <c r="O42" s="49"/>
      <c r="P42" s="49"/>
      <c r="Q42" s="24"/>
      <c r="R42" s="24"/>
      <c r="S42" s="24"/>
      <c r="T42" s="24"/>
      <c r="U42" s="24"/>
      <c r="V42" s="24"/>
      <c r="W42" s="24"/>
      <c r="X42" s="26"/>
      <c r="Z42" s="5"/>
      <c r="AA42" s="7"/>
      <c r="AC42" s="3"/>
      <c r="AL42" s="5"/>
      <c r="AN42" s="5"/>
      <c r="AO42" s="4"/>
    </row>
    <row r="43" spans="1:41" s="2" customFormat="1" ht="16.25" hidden="1" customHeight="1">
      <c r="A43" s="73"/>
      <c r="B43" s="28"/>
      <c r="C43" s="29"/>
      <c r="D43" s="30"/>
      <c r="E43" s="31"/>
      <c r="F43" s="31"/>
      <c r="G43" s="27"/>
      <c r="H43" s="83"/>
      <c r="I43" s="32"/>
      <c r="J43" s="33"/>
      <c r="K43" s="33"/>
      <c r="L43" s="33"/>
      <c r="M43" s="33"/>
      <c r="N43" s="33"/>
      <c r="O43" s="33"/>
      <c r="P43" s="33"/>
      <c r="Q43" s="34"/>
      <c r="R43" s="34"/>
      <c r="S43" s="34"/>
      <c r="T43" s="34"/>
      <c r="U43" s="34"/>
      <c r="V43" s="34"/>
      <c r="W43" s="34"/>
      <c r="X43" s="37"/>
      <c r="Z43" s="5"/>
      <c r="AA43" s="7"/>
      <c r="AC43" s="3"/>
      <c r="AL43" s="5"/>
      <c r="AN43" s="5"/>
      <c r="AO43" s="4"/>
    </row>
    <row r="44" spans="1:41" s="2" customFormat="1" ht="16.25" hidden="1" customHeight="1">
      <c r="A44" s="27"/>
      <c r="B44" s="28"/>
      <c r="C44" s="29"/>
      <c r="D44" s="30"/>
      <c r="E44" s="31"/>
      <c r="F44" s="31"/>
      <c r="G44" s="75"/>
      <c r="H44" s="90"/>
      <c r="I44" s="50"/>
      <c r="J44" s="35"/>
      <c r="K44" s="35"/>
      <c r="L44" s="35"/>
      <c r="M44" s="35"/>
      <c r="N44" s="35"/>
      <c r="O44" s="35"/>
      <c r="P44" s="35"/>
      <c r="Q44" s="34"/>
      <c r="R44" s="34"/>
      <c r="S44" s="34"/>
      <c r="T44" s="34"/>
      <c r="U44" s="34"/>
      <c r="V44" s="34"/>
      <c r="W44" s="34"/>
      <c r="X44" s="37"/>
      <c r="Z44" s="5"/>
      <c r="AA44" s="7"/>
      <c r="AC44" s="3"/>
      <c r="AL44" s="5"/>
      <c r="AN44" s="5"/>
      <c r="AO44" s="4"/>
    </row>
    <row r="45" spans="1:41" s="2" customFormat="1" ht="16.25" hidden="1" customHeight="1">
      <c r="A45" s="27"/>
      <c r="B45" s="28"/>
      <c r="C45" s="29"/>
      <c r="D45" s="30"/>
      <c r="E45" s="31"/>
      <c r="F45" s="31"/>
      <c r="G45" s="27"/>
      <c r="H45" s="83"/>
      <c r="I45" s="32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4"/>
      <c r="U45" s="34"/>
      <c r="V45" s="34"/>
      <c r="W45" s="34"/>
      <c r="X45" s="37"/>
      <c r="Z45" s="5"/>
      <c r="AC45" s="3"/>
      <c r="AL45" s="5"/>
      <c r="AN45" s="5"/>
      <c r="AO45" s="4"/>
    </row>
    <row r="46" spans="1:41" s="2" customFormat="1" ht="16.25" hidden="1" customHeight="1">
      <c r="A46" s="38"/>
      <c r="B46" s="39"/>
      <c r="C46" s="40"/>
      <c r="D46" s="41"/>
      <c r="E46" s="42"/>
      <c r="F46" s="42"/>
      <c r="G46" s="38"/>
      <c r="H46" s="84"/>
      <c r="I46" s="43"/>
      <c r="J46" s="44"/>
      <c r="K46" s="44"/>
      <c r="L46" s="44"/>
      <c r="M46" s="44"/>
      <c r="N46" s="44"/>
      <c r="O46" s="44"/>
      <c r="P46" s="44"/>
      <c r="Q46" s="45"/>
      <c r="R46" s="45"/>
      <c r="S46" s="45"/>
      <c r="T46" s="45"/>
      <c r="U46" s="45"/>
      <c r="V46" s="45"/>
      <c r="W46" s="45"/>
      <c r="X46" s="76"/>
      <c r="Z46" s="5"/>
      <c r="AC46" s="3"/>
      <c r="AL46" s="5"/>
      <c r="AN46" s="5"/>
      <c r="AO46" s="4"/>
    </row>
    <row r="47" spans="1:41" s="2" customFormat="1" ht="5" customHeight="1">
      <c r="A47" s="78"/>
      <c r="B47" s="206"/>
      <c r="C47" s="207"/>
      <c r="D47" s="208"/>
      <c r="E47" s="209"/>
      <c r="F47" s="209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7"/>
      <c r="R47" s="77"/>
      <c r="S47" s="77"/>
      <c r="T47" s="77"/>
      <c r="U47" s="77"/>
      <c r="V47" s="77"/>
      <c r="W47" s="77"/>
      <c r="X47" s="211"/>
      <c r="Z47" s="5"/>
      <c r="AC47" s="3"/>
      <c r="AL47" s="5"/>
      <c r="AN47" s="5"/>
      <c r="AO47" s="4"/>
    </row>
    <row r="48" spans="1:41" s="2" customFormat="1" ht="16.25" customHeight="1">
      <c r="A48" s="77"/>
      <c r="B48" s="81" t="s">
        <v>24</v>
      </c>
      <c r="C48" s="78"/>
      <c r="E48" s="78">
        <f>I48+O48</f>
        <v>33</v>
      </c>
      <c r="F48" s="79" t="s">
        <v>6</v>
      </c>
      <c r="G48" s="259" t="s">
        <v>11</v>
      </c>
      <c r="I48" s="78">
        <f>COUNTIF($C$7:$C$46,"ช")</f>
        <v>12</v>
      </c>
      <c r="J48" s="77"/>
      <c r="K48" s="80" t="s">
        <v>8</v>
      </c>
      <c r="M48" s="259" t="s">
        <v>7</v>
      </c>
      <c r="N48" s="259"/>
      <c r="O48" s="78">
        <f>COUNTIF($C$7:$C$46,"ญ")</f>
        <v>21</v>
      </c>
      <c r="P48" s="77"/>
      <c r="Q48" s="80" t="s">
        <v>8</v>
      </c>
      <c r="X48" s="77"/>
    </row>
    <row r="49" spans="1:24" s="102" customFormat="1" ht="15" hidden="1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</row>
    <row r="50" spans="1:24" s="100" customFormat="1" ht="15" hidden="1" customHeight="1">
      <c r="A50" s="95"/>
      <c r="B50" s="96"/>
      <c r="C50" s="95"/>
      <c r="D50" s="264" t="s">
        <v>13</v>
      </c>
      <c r="E50" s="264">
        <f>COUNTIF($G$7:$G$46,"แดง")</f>
        <v>6</v>
      </c>
      <c r="F50" s="264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</row>
    <row r="51" spans="1:24" s="100" customFormat="1" ht="15" hidden="1" customHeight="1">
      <c r="A51" s="95"/>
      <c r="B51" s="96"/>
      <c r="C51" s="95"/>
      <c r="D51" s="264" t="s">
        <v>14</v>
      </c>
      <c r="E51" s="264">
        <f>COUNTIF($G$7:$G$46,"เหลือง")</f>
        <v>6</v>
      </c>
      <c r="F51" s="264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</row>
    <row r="52" spans="1:24" s="100" customFormat="1" ht="15" hidden="1" customHeight="1">
      <c r="A52" s="95"/>
      <c r="B52" s="96"/>
      <c r="C52" s="95"/>
      <c r="D52" s="264" t="s">
        <v>15</v>
      </c>
      <c r="E52" s="264">
        <f>COUNTIF($G$7:$G$46,"น้ำเงิน")</f>
        <v>5</v>
      </c>
      <c r="F52" s="264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</row>
    <row r="53" spans="1:24" s="100" customFormat="1" ht="15" hidden="1" customHeight="1">
      <c r="A53" s="95"/>
      <c r="B53" s="96"/>
      <c r="C53" s="95"/>
      <c r="D53" s="264" t="s">
        <v>16</v>
      </c>
      <c r="E53" s="264">
        <f>COUNTIF($G$7:$G$46,"ม่วง")</f>
        <v>5</v>
      </c>
      <c r="F53" s="264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</row>
    <row r="54" spans="1:24" s="100" customFormat="1" ht="15" hidden="1" customHeight="1">
      <c r="A54" s="95"/>
      <c r="B54" s="96"/>
      <c r="C54" s="95"/>
      <c r="D54" s="264" t="s">
        <v>17</v>
      </c>
      <c r="E54" s="264">
        <f>COUNTIF($G$7:$G$46,"ฟ้า")</f>
        <v>11</v>
      </c>
      <c r="F54" s="264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</row>
    <row r="55" spans="1:24" s="100" customFormat="1" ht="15" hidden="1" customHeight="1">
      <c r="A55" s="95"/>
      <c r="B55" s="96"/>
      <c r="C55" s="95"/>
      <c r="D55" s="264" t="s">
        <v>5</v>
      </c>
      <c r="E55" s="264">
        <f>SUM(E50:E54)</f>
        <v>33</v>
      </c>
      <c r="F55" s="264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</row>
    <row r="56" spans="1:24" s="100" customFormat="1" ht="15" hidden="1" customHeight="1">
      <c r="B56" s="97"/>
      <c r="C56" s="98"/>
      <c r="D56" s="99"/>
      <c r="E56" s="99"/>
      <c r="F56" s="99"/>
    </row>
    <row r="57" spans="1:24" s="100" customFormat="1" ht="15" customHeight="1">
      <c r="B57" s="97"/>
      <c r="C57" s="98"/>
      <c r="D57" s="99"/>
      <c r="E57" s="99"/>
      <c r="F57" s="99"/>
    </row>
    <row r="58" spans="1:24" s="100" customFormat="1" ht="15" customHeight="1">
      <c r="B58" s="97"/>
      <c r="C58" s="101"/>
      <c r="D58" s="102"/>
      <c r="E58" s="102"/>
      <c r="F58" s="102"/>
    </row>
    <row r="59" spans="1:24" s="100" customFormat="1" ht="15" customHeight="1">
      <c r="B59" s="97"/>
      <c r="C59" s="98"/>
      <c r="D59" s="99"/>
      <c r="E59" s="99"/>
      <c r="F59" s="99"/>
    </row>
  </sheetData>
  <sortState xmlns:xlrd2="http://schemas.microsoft.com/office/spreadsheetml/2017/richdata2" ref="D27:E46">
    <sortCondition ref="D27:D46"/>
  </sortState>
  <mergeCells count="8">
    <mergeCell ref="V4:W4"/>
    <mergeCell ref="A5:A6"/>
    <mergeCell ref="B5:B6"/>
    <mergeCell ref="C5:C6"/>
    <mergeCell ref="D5:D6"/>
    <mergeCell ref="E5:E6"/>
    <mergeCell ref="F5:F6"/>
    <mergeCell ref="G5:G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66"/>
  <sheetViews>
    <sheetView topLeftCell="A23" zoomScale="120" zoomScaleNormal="120" workbookViewId="0">
      <selection activeCell="Z39" sqref="Z39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9" customWidth="1"/>
    <col min="7" max="7" width="6" style="1" customWidth="1"/>
    <col min="8" max="8" width="6.19921875" style="1" customWidth="1"/>
    <col min="9" max="23" width="3" style="1" customWidth="1"/>
    <col min="24" max="24" width="4.796875" style="1" customWidth="1"/>
    <col min="25" max="16384" width="9.19921875" style="1"/>
  </cols>
  <sheetData>
    <row r="1" spans="1:29" s="13" customFormat="1" ht="17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80"/>
      <c r="G1" s="15"/>
      <c r="K1" s="13" t="s">
        <v>25</v>
      </c>
      <c r="P1" s="13" t="str">
        <f>'ยอด ม.6'!B22</f>
        <v>นางสิริพร  มากเกลี้ยง</v>
      </c>
    </row>
    <row r="2" spans="1:29" s="13" customFormat="1" ht="17" customHeight="1">
      <c r="B2" s="181" t="s">
        <v>57</v>
      </c>
      <c r="C2" s="178"/>
      <c r="D2" s="179"/>
      <c r="E2" s="180" t="s">
        <v>74</v>
      </c>
      <c r="F2" s="180"/>
      <c r="K2" s="13" t="s">
        <v>58</v>
      </c>
      <c r="P2" s="13" t="str">
        <f>'ยอด ม.6'!B23</f>
        <v>นายสมดี เคี่ยนบุ้น</v>
      </c>
    </row>
    <row r="3" spans="1:29" s="14" customFormat="1" ht="17" customHeight="1">
      <c r="A3" s="15" t="s">
        <v>110</v>
      </c>
      <c r="B3" s="13"/>
      <c r="C3" s="13"/>
      <c r="D3" s="13"/>
      <c r="E3" s="13"/>
      <c r="F3" s="13"/>
      <c r="G3" s="15"/>
      <c r="H3" s="15"/>
      <c r="I3" s="15"/>
      <c r="J3" s="13"/>
      <c r="K3" s="13"/>
      <c r="L3" s="13"/>
      <c r="M3" s="15"/>
      <c r="R3" s="13"/>
      <c r="S3" s="13"/>
      <c r="T3" s="13"/>
      <c r="U3" s="13"/>
      <c r="V3" s="13"/>
    </row>
    <row r="4" spans="1:29" s="14" customFormat="1" ht="17" customHeight="1">
      <c r="A4" s="13" t="s">
        <v>59</v>
      </c>
      <c r="B4" s="13"/>
      <c r="C4" s="13"/>
      <c r="D4" s="13"/>
      <c r="E4" s="13"/>
      <c r="F4" s="13"/>
      <c r="G4" s="15"/>
      <c r="H4" s="15"/>
      <c r="I4" s="15"/>
      <c r="J4" s="13"/>
      <c r="K4" s="13"/>
      <c r="L4" s="13"/>
      <c r="M4" s="15"/>
      <c r="R4" s="15"/>
      <c r="S4" s="13"/>
      <c r="T4" s="182" t="s">
        <v>60</v>
      </c>
      <c r="U4" s="381">
        <f>'ยอด ม.6'!F22</f>
        <v>122</v>
      </c>
      <c r="V4" s="381"/>
    </row>
    <row r="5" spans="1:29" s="94" customFormat="1" ht="13.5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82" t="s">
        <v>46</v>
      </c>
      <c r="G5" s="382" t="s">
        <v>47</v>
      </c>
      <c r="H5" s="382" t="s">
        <v>3</v>
      </c>
      <c r="I5" s="272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7"/>
      <c r="V5" s="195"/>
      <c r="W5" s="188"/>
    </row>
    <row r="6" spans="1:29" s="94" customFormat="1" ht="13.5" customHeight="1">
      <c r="A6" s="383"/>
      <c r="B6" s="385"/>
      <c r="C6" s="387"/>
      <c r="D6" s="389"/>
      <c r="E6" s="391"/>
      <c r="F6" s="392"/>
      <c r="G6" s="392"/>
      <c r="H6" s="392"/>
      <c r="I6" s="273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2"/>
      <c r="V6" s="199"/>
      <c r="W6" s="193"/>
    </row>
    <row r="7" spans="1:29" s="2" customFormat="1" ht="16.25" customHeight="1">
      <c r="A7" s="16">
        <v>1</v>
      </c>
      <c r="B7" s="17">
        <v>41131</v>
      </c>
      <c r="C7" s="167" t="s">
        <v>82</v>
      </c>
      <c r="D7" s="168" t="s">
        <v>724</v>
      </c>
      <c r="E7" s="169" t="s">
        <v>725</v>
      </c>
      <c r="F7" s="170" t="s">
        <v>83</v>
      </c>
      <c r="G7" s="21" t="s">
        <v>105</v>
      </c>
      <c r="H7" s="21" t="s">
        <v>15</v>
      </c>
      <c r="I7" s="22"/>
      <c r="J7" s="23"/>
      <c r="K7" s="23"/>
      <c r="L7" s="23"/>
      <c r="M7" s="23"/>
      <c r="N7" s="24"/>
      <c r="O7" s="24"/>
      <c r="P7" s="24"/>
      <c r="Q7" s="24"/>
      <c r="R7" s="24"/>
      <c r="S7" s="24"/>
      <c r="T7" s="24"/>
      <c r="U7" s="24"/>
      <c r="V7" s="23"/>
      <c r="W7" s="26"/>
    </row>
    <row r="8" spans="1:29" s="2" customFormat="1" ht="16.25" customHeight="1">
      <c r="A8" s="27">
        <v>2</v>
      </c>
      <c r="B8" s="28">
        <v>41178</v>
      </c>
      <c r="C8" s="60" t="s">
        <v>82</v>
      </c>
      <c r="D8" s="61" t="s">
        <v>727</v>
      </c>
      <c r="E8" s="62" t="s">
        <v>728</v>
      </c>
      <c r="F8" s="154" t="s">
        <v>83</v>
      </c>
      <c r="G8" s="27" t="s">
        <v>105</v>
      </c>
      <c r="H8" s="27" t="s">
        <v>17</v>
      </c>
      <c r="I8" s="32"/>
      <c r="J8" s="33"/>
      <c r="K8" s="33"/>
      <c r="L8" s="33"/>
      <c r="M8" s="33"/>
      <c r="N8" s="163"/>
      <c r="O8" s="34"/>
      <c r="P8" s="34"/>
      <c r="Q8" s="34"/>
      <c r="R8" s="34"/>
      <c r="S8" s="34"/>
      <c r="T8" s="34"/>
      <c r="U8" s="34"/>
      <c r="V8" s="35"/>
      <c r="W8" s="37"/>
    </row>
    <row r="9" spans="1:29" s="2" customFormat="1" ht="16.25" customHeight="1">
      <c r="A9" s="27">
        <v>3</v>
      </c>
      <c r="B9" s="28">
        <v>41227</v>
      </c>
      <c r="C9" s="60" t="s">
        <v>82</v>
      </c>
      <c r="D9" s="61" t="s">
        <v>729</v>
      </c>
      <c r="E9" s="62" t="s">
        <v>730</v>
      </c>
      <c r="F9" s="154"/>
      <c r="G9" s="27" t="s">
        <v>105</v>
      </c>
      <c r="H9" s="27" t="s">
        <v>13</v>
      </c>
      <c r="I9" s="32"/>
      <c r="J9" s="33"/>
      <c r="K9" s="33"/>
      <c r="L9" s="33"/>
      <c r="M9" s="33"/>
      <c r="N9" s="34"/>
      <c r="O9" s="34"/>
      <c r="P9" s="34"/>
      <c r="Q9" s="34"/>
      <c r="R9" s="34"/>
      <c r="S9" s="34"/>
      <c r="T9" s="34"/>
      <c r="U9" s="34"/>
      <c r="V9" s="35"/>
      <c r="W9" s="37"/>
    </row>
    <row r="10" spans="1:29" s="2" customFormat="1" ht="16.25" customHeight="1">
      <c r="A10" s="27">
        <v>4</v>
      </c>
      <c r="B10" s="28">
        <v>41228</v>
      </c>
      <c r="C10" s="60" t="s">
        <v>82</v>
      </c>
      <c r="D10" s="61" t="s">
        <v>731</v>
      </c>
      <c r="E10" s="62" t="s">
        <v>732</v>
      </c>
      <c r="F10" s="154"/>
      <c r="G10" s="27" t="s">
        <v>105</v>
      </c>
      <c r="H10" s="27" t="s">
        <v>14</v>
      </c>
      <c r="I10" s="32"/>
      <c r="J10" s="33"/>
      <c r="K10" s="33"/>
      <c r="L10" s="33"/>
      <c r="M10" s="33"/>
      <c r="N10" s="34"/>
      <c r="O10" s="34"/>
      <c r="P10" s="34"/>
      <c r="Q10" s="34"/>
      <c r="R10" s="34"/>
      <c r="S10" s="34"/>
      <c r="T10" s="34"/>
      <c r="U10" s="34"/>
      <c r="V10" s="35"/>
      <c r="W10" s="37"/>
      <c r="Z10" s="3"/>
      <c r="AB10" s="5"/>
      <c r="AC10" s="4"/>
    </row>
    <row r="11" spans="1:29" s="2" customFormat="1" ht="16.25" customHeight="1">
      <c r="A11" s="38">
        <v>5</v>
      </c>
      <c r="B11" s="39">
        <v>41307</v>
      </c>
      <c r="C11" s="293" t="s">
        <v>82</v>
      </c>
      <c r="D11" s="257" t="s">
        <v>733</v>
      </c>
      <c r="E11" s="258" t="s">
        <v>144</v>
      </c>
      <c r="F11" s="294"/>
      <c r="G11" s="38" t="s">
        <v>105</v>
      </c>
      <c r="H11" s="38" t="s">
        <v>15</v>
      </c>
      <c r="I11" s="43"/>
      <c r="J11" s="44"/>
      <c r="K11" s="44"/>
      <c r="L11" s="44"/>
      <c r="M11" s="44"/>
      <c r="N11" s="45"/>
      <c r="O11" s="45"/>
      <c r="P11" s="45"/>
      <c r="Q11" s="45"/>
      <c r="R11" s="45"/>
      <c r="S11" s="45"/>
      <c r="T11" s="45"/>
      <c r="U11" s="45"/>
      <c r="V11" s="46"/>
      <c r="W11" s="48"/>
      <c r="Z11" s="3"/>
      <c r="AB11" s="5"/>
      <c r="AC11" s="4"/>
    </row>
    <row r="12" spans="1:29" s="2" customFormat="1" ht="16.25" customHeight="1">
      <c r="A12" s="16">
        <v>6</v>
      </c>
      <c r="B12" s="17">
        <v>41312</v>
      </c>
      <c r="C12" s="167" t="s">
        <v>82</v>
      </c>
      <c r="D12" s="168" t="s">
        <v>546</v>
      </c>
      <c r="E12" s="169" t="s">
        <v>734</v>
      </c>
      <c r="F12" s="170" t="s">
        <v>83</v>
      </c>
      <c r="G12" s="21" t="s">
        <v>107</v>
      </c>
      <c r="H12" s="21" t="s">
        <v>16</v>
      </c>
      <c r="I12" s="22"/>
      <c r="J12" s="23"/>
      <c r="K12" s="23"/>
      <c r="L12" s="23"/>
      <c r="M12" s="23"/>
      <c r="N12" s="24"/>
      <c r="O12" s="24"/>
      <c r="P12" s="24"/>
      <c r="Q12" s="24"/>
      <c r="R12" s="24"/>
      <c r="S12" s="24"/>
      <c r="T12" s="24"/>
      <c r="U12" s="24"/>
      <c r="V12" s="23"/>
      <c r="W12" s="26"/>
      <c r="Z12" s="3"/>
      <c r="AB12" s="5"/>
      <c r="AC12" s="4"/>
    </row>
    <row r="13" spans="1:29" s="2" customFormat="1" ht="16.25" customHeight="1">
      <c r="A13" s="27">
        <v>7</v>
      </c>
      <c r="B13" s="28">
        <v>41348</v>
      </c>
      <c r="C13" s="60" t="s">
        <v>82</v>
      </c>
      <c r="D13" s="61" t="s">
        <v>735</v>
      </c>
      <c r="E13" s="62" t="s">
        <v>736</v>
      </c>
      <c r="F13" s="154" t="s">
        <v>86</v>
      </c>
      <c r="G13" s="27" t="s">
        <v>106</v>
      </c>
      <c r="H13" s="27" t="s">
        <v>13</v>
      </c>
      <c r="I13" s="32"/>
      <c r="J13" s="33"/>
      <c r="K13" s="33"/>
      <c r="L13" s="33"/>
      <c r="M13" s="33"/>
      <c r="N13" s="34"/>
      <c r="O13" s="34"/>
      <c r="P13" s="34"/>
      <c r="Q13" s="34"/>
      <c r="R13" s="34"/>
      <c r="S13" s="34"/>
      <c r="T13" s="34"/>
      <c r="U13" s="34"/>
      <c r="V13" s="35"/>
      <c r="W13" s="37"/>
      <c r="Z13" s="3"/>
      <c r="AB13" s="5"/>
      <c r="AC13" s="4"/>
    </row>
    <row r="14" spans="1:29" s="2" customFormat="1" ht="16.25" customHeight="1">
      <c r="A14" s="27">
        <v>8</v>
      </c>
      <c r="B14" s="28">
        <v>41355</v>
      </c>
      <c r="C14" s="60" t="s">
        <v>82</v>
      </c>
      <c r="D14" s="61" t="s">
        <v>737</v>
      </c>
      <c r="E14" s="62" t="s">
        <v>738</v>
      </c>
      <c r="F14" s="154" t="s">
        <v>86</v>
      </c>
      <c r="G14" s="27" t="s">
        <v>105</v>
      </c>
      <c r="H14" s="27" t="s">
        <v>14</v>
      </c>
      <c r="I14" s="32"/>
      <c r="J14" s="33"/>
      <c r="K14" s="33"/>
      <c r="L14" s="33"/>
      <c r="M14" s="33"/>
      <c r="N14" s="34"/>
      <c r="O14" s="34"/>
      <c r="P14" s="34"/>
      <c r="Q14" s="34"/>
      <c r="R14" s="34"/>
      <c r="S14" s="34"/>
      <c r="T14" s="34"/>
      <c r="U14" s="34"/>
      <c r="V14" s="35"/>
      <c r="W14" s="37"/>
      <c r="Z14" s="3"/>
      <c r="AB14" s="5"/>
      <c r="AC14" s="4"/>
    </row>
    <row r="15" spans="1:29" s="2" customFormat="1" ht="16.25" customHeight="1">
      <c r="A15" s="27">
        <v>9</v>
      </c>
      <c r="B15" s="28">
        <v>41422</v>
      </c>
      <c r="C15" s="60" t="s">
        <v>82</v>
      </c>
      <c r="D15" s="61" t="s">
        <v>674</v>
      </c>
      <c r="E15" s="62" t="s">
        <v>183</v>
      </c>
      <c r="F15" s="154" t="s">
        <v>86</v>
      </c>
      <c r="G15" s="27" t="s">
        <v>105</v>
      </c>
      <c r="H15" s="27" t="s">
        <v>15</v>
      </c>
      <c r="I15" s="32"/>
      <c r="J15" s="85"/>
      <c r="K15" s="33"/>
      <c r="L15" s="33"/>
      <c r="M15" s="33"/>
      <c r="N15" s="33"/>
      <c r="O15" s="34"/>
      <c r="P15" s="34"/>
      <c r="Q15" s="34"/>
      <c r="R15" s="34"/>
      <c r="S15" s="34"/>
      <c r="T15" s="34"/>
      <c r="U15" s="34"/>
      <c r="V15" s="35"/>
      <c r="W15" s="37"/>
      <c r="Z15" s="3"/>
      <c r="AB15" s="5"/>
      <c r="AC15" s="4"/>
    </row>
    <row r="16" spans="1:29" s="2" customFormat="1" ht="16.25" customHeight="1">
      <c r="A16" s="38">
        <v>10</v>
      </c>
      <c r="B16" s="39">
        <v>41432</v>
      </c>
      <c r="C16" s="293" t="s">
        <v>82</v>
      </c>
      <c r="D16" s="257" t="s">
        <v>146</v>
      </c>
      <c r="E16" s="258" t="s">
        <v>154</v>
      </c>
      <c r="F16" s="294"/>
      <c r="G16" s="38" t="s">
        <v>105</v>
      </c>
      <c r="H16" s="38" t="s">
        <v>16</v>
      </c>
      <c r="I16" s="43"/>
      <c r="J16" s="44"/>
      <c r="K16" s="44"/>
      <c r="L16" s="44"/>
      <c r="M16" s="44"/>
      <c r="N16" s="44"/>
      <c r="O16" s="45"/>
      <c r="P16" s="45"/>
      <c r="Q16" s="45"/>
      <c r="R16" s="45"/>
      <c r="S16" s="45"/>
      <c r="T16" s="45"/>
      <c r="U16" s="45"/>
      <c r="V16" s="46"/>
      <c r="W16" s="48"/>
      <c r="Z16" s="3"/>
      <c r="AB16" s="5"/>
      <c r="AC16" s="4"/>
    </row>
    <row r="17" spans="1:29" s="2" customFormat="1" ht="16.25" customHeight="1">
      <c r="A17" s="16">
        <v>11</v>
      </c>
      <c r="B17" s="313">
        <v>41434</v>
      </c>
      <c r="C17" s="167" t="s">
        <v>82</v>
      </c>
      <c r="D17" s="168" t="s">
        <v>739</v>
      </c>
      <c r="E17" s="169" t="s">
        <v>740</v>
      </c>
      <c r="F17" s="170" t="s">
        <v>86</v>
      </c>
      <c r="G17" s="21" t="s">
        <v>105</v>
      </c>
      <c r="H17" s="21" t="s">
        <v>17</v>
      </c>
      <c r="I17" s="22"/>
      <c r="J17" s="49"/>
      <c r="K17" s="49"/>
      <c r="L17" s="49"/>
      <c r="M17" s="49"/>
      <c r="N17" s="49"/>
      <c r="O17" s="24"/>
      <c r="P17" s="24"/>
      <c r="Q17" s="24"/>
      <c r="R17" s="24"/>
      <c r="S17" s="24"/>
      <c r="T17" s="24"/>
      <c r="U17" s="24"/>
      <c r="V17" s="23"/>
      <c r="W17" s="26"/>
      <c r="Z17" s="3"/>
      <c r="AB17" s="5"/>
      <c r="AC17" s="4"/>
    </row>
    <row r="18" spans="1:29" s="2" customFormat="1" ht="16.25" customHeight="1">
      <c r="A18" s="27">
        <v>12</v>
      </c>
      <c r="B18" s="329">
        <v>43229</v>
      </c>
      <c r="C18" s="60" t="s">
        <v>82</v>
      </c>
      <c r="D18" s="61" t="s">
        <v>741</v>
      </c>
      <c r="E18" s="62" t="s">
        <v>742</v>
      </c>
      <c r="F18" s="154" t="s">
        <v>83</v>
      </c>
      <c r="G18" s="27" t="s">
        <v>107</v>
      </c>
      <c r="H18" s="27" t="s">
        <v>13</v>
      </c>
      <c r="I18" s="32"/>
      <c r="J18" s="35"/>
      <c r="K18" s="35"/>
      <c r="L18" s="35"/>
      <c r="M18" s="35"/>
      <c r="N18" s="33"/>
      <c r="O18" s="34"/>
      <c r="P18" s="34"/>
      <c r="Q18" s="34"/>
      <c r="R18" s="34"/>
      <c r="S18" s="34"/>
      <c r="T18" s="34"/>
      <c r="U18" s="34"/>
      <c r="V18" s="35"/>
      <c r="W18" s="37"/>
      <c r="Z18" s="3"/>
      <c r="AB18" s="5"/>
      <c r="AC18" s="4"/>
    </row>
    <row r="19" spans="1:29" s="2" customFormat="1" ht="16.25" customHeight="1">
      <c r="A19" s="27">
        <v>13</v>
      </c>
      <c r="B19" s="329">
        <v>43230</v>
      </c>
      <c r="C19" s="60" t="s">
        <v>82</v>
      </c>
      <c r="D19" s="295" t="s">
        <v>184</v>
      </c>
      <c r="E19" s="62" t="s">
        <v>743</v>
      </c>
      <c r="F19" s="154" t="s">
        <v>86</v>
      </c>
      <c r="G19" s="27" t="s">
        <v>105</v>
      </c>
      <c r="H19" s="27" t="s">
        <v>14</v>
      </c>
      <c r="I19" s="32"/>
      <c r="J19" s="33"/>
      <c r="K19" s="33"/>
      <c r="L19" s="33"/>
      <c r="M19" s="33"/>
      <c r="N19" s="33"/>
      <c r="O19" s="34"/>
      <c r="P19" s="34"/>
      <c r="Q19" s="34"/>
      <c r="R19" s="34"/>
      <c r="S19" s="34"/>
      <c r="T19" s="34"/>
      <c r="U19" s="34"/>
      <c r="V19" s="35"/>
      <c r="W19" s="37"/>
      <c r="Z19" s="3"/>
      <c r="AB19" s="5"/>
      <c r="AC19" s="4"/>
    </row>
    <row r="20" spans="1:29" s="2" customFormat="1" ht="16.25" customHeight="1">
      <c r="A20" s="27">
        <v>14</v>
      </c>
      <c r="B20" s="329">
        <v>41156</v>
      </c>
      <c r="C20" s="60" t="s">
        <v>85</v>
      </c>
      <c r="D20" s="61" t="s">
        <v>91</v>
      </c>
      <c r="E20" s="62" t="s">
        <v>744</v>
      </c>
      <c r="F20" s="154" t="s">
        <v>83</v>
      </c>
      <c r="G20" s="27" t="s">
        <v>106</v>
      </c>
      <c r="H20" s="27" t="s">
        <v>17</v>
      </c>
      <c r="I20" s="32"/>
      <c r="J20" s="33"/>
      <c r="K20" s="33"/>
      <c r="L20" s="33"/>
      <c r="M20" s="33"/>
      <c r="N20" s="33"/>
      <c r="O20" s="34"/>
      <c r="P20" s="34"/>
      <c r="Q20" s="34"/>
      <c r="R20" s="34"/>
      <c r="S20" s="34"/>
      <c r="T20" s="34"/>
      <c r="U20" s="34"/>
      <c r="V20" s="35"/>
      <c r="W20" s="37"/>
      <c r="Z20" s="3"/>
      <c r="AB20" s="5"/>
      <c r="AC20" s="4"/>
    </row>
    <row r="21" spans="1:29" s="2" customFormat="1" ht="16.25" customHeight="1">
      <c r="A21" s="38">
        <v>15</v>
      </c>
      <c r="B21" s="39">
        <v>41286</v>
      </c>
      <c r="C21" s="293" t="s">
        <v>85</v>
      </c>
      <c r="D21" s="257" t="s">
        <v>745</v>
      </c>
      <c r="E21" s="258" t="s">
        <v>746</v>
      </c>
      <c r="F21" s="294"/>
      <c r="G21" s="38" t="s">
        <v>105</v>
      </c>
      <c r="H21" s="38" t="s">
        <v>13</v>
      </c>
      <c r="I21" s="43"/>
      <c r="J21" s="44"/>
      <c r="K21" s="44"/>
      <c r="L21" s="44"/>
      <c r="M21" s="44"/>
      <c r="N21" s="44"/>
      <c r="O21" s="45"/>
      <c r="P21" s="45"/>
      <c r="Q21" s="45"/>
      <c r="R21" s="45"/>
      <c r="S21" s="45"/>
      <c r="T21" s="45"/>
      <c r="U21" s="45"/>
      <c r="V21" s="46"/>
      <c r="W21" s="48"/>
      <c r="Z21" s="3"/>
      <c r="AB21" s="5"/>
      <c r="AC21" s="4"/>
    </row>
    <row r="22" spans="1:29" s="2" customFormat="1" ht="16.25" customHeight="1">
      <c r="A22" s="16">
        <v>16</v>
      </c>
      <c r="B22" s="17" t="s">
        <v>747</v>
      </c>
      <c r="C22" s="167" t="s">
        <v>85</v>
      </c>
      <c r="D22" s="168" t="s">
        <v>748</v>
      </c>
      <c r="E22" s="169" t="s">
        <v>749</v>
      </c>
      <c r="F22" s="170"/>
      <c r="G22" s="21" t="s">
        <v>105</v>
      </c>
      <c r="H22" s="21" t="s">
        <v>14</v>
      </c>
      <c r="I22" s="22"/>
      <c r="J22" s="49"/>
      <c r="K22" s="49"/>
      <c r="L22" s="49"/>
      <c r="M22" s="49"/>
      <c r="N22" s="49"/>
      <c r="O22" s="24"/>
      <c r="P22" s="24"/>
      <c r="Q22" s="24"/>
      <c r="R22" s="24"/>
      <c r="S22" s="24"/>
      <c r="T22" s="24"/>
      <c r="U22" s="24"/>
      <c r="V22" s="23"/>
      <c r="W22" s="26"/>
      <c r="Z22" s="3"/>
      <c r="AB22" s="5"/>
      <c r="AC22" s="4"/>
    </row>
    <row r="23" spans="1:29" s="2" customFormat="1" ht="16.25" customHeight="1">
      <c r="A23" s="27">
        <v>17</v>
      </c>
      <c r="B23" s="28">
        <v>41327</v>
      </c>
      <c r="C23" s="60" t="s">
        <v>85</v>
      </c>
      <c r="D23" s="61" t="s">
        <v>750</v>
      </c>
      <c r="E23" s="62" t="s">
        <v>751</v>
      </c>
      <c r="F23" s="154"/>
      <c r="G23" s="27" t="s">
        <v>107</v>
      </c>
      <c r="H23" s="27" t="s">
        <v>15</v>
      </c>
      <c r="I23" s="32"/>
      <c r="J23" s="35"/>
      <c r="K23" s="35"/>
      <c r="L23" s="35"/>
      <c r="M23" s="35"/>
      <c r="N23" s="33"/>
      <c r="O23" s="34"/>
      <c r="P23" s="34"/>
      <c r="Q23" s="34"/>
      <c r="R23" s="34"/>
      <c r="S23" s="34"/>
      <c r="T23" s="34"/>
      <c r="U23" s="34"/>
      <c r="V23" s="35"/>
      <c r="W23" s="37"/>
      <c r="Z23" s="3"/>
      <c r="AB23" s="5"/>
      <c r="AC23" s="4"/>
    </row>
    <row r="24" spans="1:29" s="2" customFormat="1" ht="16.25" customHeight="1">
      <c r="A24" s="27">
        <v>18</v>
      </c>
      <c r="B24" s="28">
        <v>41332</v>
      </c>
      <c r="C24" s="60" t="s">
        <v>85</v>
      </c>
      <c r="D24" s="61" t="s">
        <v>752</v>
      </c>
      <c r="E24" s="62" t="s">
        <v>753</v>
      </c>
      <c r="F24" s="154"/>
      <c r="G24" s="27" t="s">
        <v>107</v>
      </c>
      <c r="H24" s="27" t="s">
        <v>16</v>
      </c>
      <c r="I24" s="32"/>
      <c r="J24" s="33"/>
      <c r="K24" s="33"/>
      <c r="L24" s="33"/>
      <c r="M24" s="33"/>
      <c r="N24" s="33"/>
      <c r="O24" s="34"/>
      <c r="P24" s="34"/>
      <c r="Q24" s="34"/>
      <c r="R24" s="34"/>
      <c r="S24" s="34"/>
      <c r="T24" s="34"/>
      <c r="U24" s="34"/>
      <c r="V24" s="35"/>
      <c r="W24" s="37"/>
      <c r="Z24" s="3"/>
      <c r="AB24" s="5"/>
      <c r="AC24" s="4"/>
    </row>
    <row r="25" spans="1:29" s="2" customFormat="1" ht="16.25" customHeight="1">
      <c r="A25" s="27">
        <v>19</v>
      </c>
      <c r="B25" s="28">
        <v>41333</v>
      </c>
      <c r="C25" s="60" t="s">
        <v>85</v>
      </c>
      <c r="D25" s="61" t="s">
        <v>754</v>
      </c>
      <c r="E25" s="62" t="s">
        <v>755</v>
      </c>
      <c r="F25" s="154"/>
      <c r="G25" s="27" t="s">
        <v>105</v>
      </c>
      <c r="H25" s="27" t="s">
        <v>17</v>
      </c>
      <c r="I25" s="32"/>
      <c r="J25" s="33"/>
      <c r="K25" s="33"/>
      <c r="L25" s="33"/>
      <c r="M25" s="33"/>
      <c r="N25" s="34"/>
      <c r="O25" s="34"/>
      <c r="P25" s="34"/>
      <c r="Q25" s="34"/>
      <c r="R25" s="34"/>
      <c r="S25" s="34"/>
      <c r="T25" s="34"/>
      <c r="U25" s="34"/>
      <c r="V25" s="35"/>
      <c r="W25" s="37"/>
      <c r="Z25" s="3"/>
      <c r="AB25" s="5"/>
      <c r="AC25" s="4"/>
    </row>
    <row r="26" spans="1:29" s="2" customFormat="1" ht="16.25" customHeight="1">
      <c r="A26" s="38">
        <v>20</v>
      </c>
      <c r="B26" s="39">
        <v>41334</v>
      </c>
      <c r="C26" s="293" t="s">
        <v>85</v>
      </c>
      <c r="D26" s="257" t="s">
        <v>910</v>
      </c>
      <c r="E26" s="258" t="s">
        <v>911</v>
      </c>
      <c r="F26" s="294" t="s">
        <v>83</v>
      </c>
      <c r="G26" s="38" t="s">
        <v>105</v>
      </c>
      <c r="H26" s="38" t="s">
        <v>17</v>
      </c>
      <c r="I26" s="379" t="s">
        <v>933</v>
      </c>
      <c r="J26" s="44"/>
      <c r="K26" s="44"/>
      <c r="L26" s="44"/>
      <c r="M26" s="44"/>
      <c r="N26" s="45"/>
      <c r="O26" s="45"/>
      <c r="P26" s="45"/>
      <c r="Q26" s="45"/>
      <c r="R26" s="45"/>
      <c r="S26" s="45"/>
      <c r="T26" s="45"/>
      <c r="U26" s="45"/>
      <c r="V26" s="46"/>
      <c r="W26" s="48"/>
      <c r="Z26" s="3"/>
      <c r="AB26" s="5"/>
      <c r="AC26" s="4"/>
    </row>
    <row r="27" spans="1:29" s="2" customFormat="1" ht="16" customHeight="1">
      <c r="A27" s="16">
        <v>21</v>
      </c>
      <c r="B27" s="17">
        <v>41342</v>
      </c>
      <c r="C27" s="256" t="s">
        <v>85</v>
      </c>
      <c r="D27" s="53" t="s">
        <v>756</v>
      </c>
      <c r="E27" s="54" t="s">
        <v>757</v>
      </c>
      <c r="F27" s="153"/>
      <c r="G27" s="21" t="s">
        <v>107</v>
      </c>
      <c r="H27" s="244" t="s">
        <v>13</v>
      </c>
      <c r="I27" s="349"/>
      <c r="J27" s="56"/>
      <c r="K27" s="56"/>
      <c r="L27" s="56"/>
      <c r="M27" s="56"/>
      <c r="N27" s="57"/>
      <c r="O27" s="57"/>
      <c r="P27" s="57"/>
      <c r="Q27" s="57"/>
      <c r="R27" s="57"/>
      <c r="S27" s="57"/>
      <c r="T27" s="57"/>
      <c r="U27" s="57"/>
      <c r="V27" s="58"/>
      <c r="W27" s="26"/>
      <c r="Z27" s="3"/>
      <c r="AB27" s="5"/>
      <c r="AC27" s="4"/>
    </row>
    <row r="28" spans="1:29" s="2" customFormat="1" ht="16" customHeight="1">
      <c r="A28" s="27">
        <v>22</v>
      </c>
      <c r="B28" s="28">
        <v>41344</v>
      </c>
      <c r="C28" s="60" t="s">
        <v>85</v>
      </c>
      <c r="D28" s="61" t="s">
        <v>758</v>
      </c>
      <c r="E28" s="62" t="s">
        <v>759</v>
      </c>
      <c r="F28" s="154"/>
      <c r="G28" s="27" t="s">
        <v>105</v>
      </c>
      <c r="H28" s="27" t="s">
        <v>14</v>
      </c>
      <c r="I28" s="32"/>
      <c r="J28" s="33"/>
      <c r="K28" s="33"/>
      <c r="L28" s="33"/>
      <c r="M28" s="33"/>
      <c r="N28" s="34"/>
      <c r="O28" s="34"/>
      <c r="P28" s="34"/>
      <c r="Q28" s="34"/>
      <c r="R28" s="34"/>
      <c r="S28" s="34"/>
      <c r="T28" s="34"/>
      <c r="U28" s="34"/>
      <c r="V28" s="35"/>
      <c r="W28" s="37"/>
    </row>
    <row r="29" spans="1:29" s="2" customFormat="1" ht="16.25" customHeight="1">
      <c r="A29" s="27">
        <v>23</v>
      </c>
      <c r="B29" s="28">
        <v>41370</v>
      </c>
      <c r="C29" s="60" t="s">
        <v>85</v>
      </c>
      <c r="D29" s="61" t="s">
        <v>760</v>
      </c>
      <c r="E29" s="62" t="s">
        <v>761</v>
      </c>
      <c r="F29" s="154"/>
      <c r="G29" s="27" t="s">
        <v>107</v>
      </c>
      <c r="H29" s="27" t="s">
        <v>14</v>
      </c>
      <c r="I29" s="32"/>
      <c r="J29" s="33"/>
      <c r="K29" s="33"/>
      <c r="L29" s="33"/>
      <c r="M29" s="33"/>
      <c r="N29" s="34"/>
      <c r="O29" s="34"/>
      <c r="P29" s="34"/>
      <c r="Q29" s="34"/>
      <c r="R29" s="34"/>
      <c r="S29" s="34"/>
      <c r="T29" s="34"/>
      <c r="U29" s="34"/>
      <c r="V29" s="35"/>
      <c r="W29" s="37"/>
    </row>
    <row r="30" spans="1:29" s="2" customFormat="1" ht="16.25" customHeight="1">
      <c r="A30" s="27">
        <v>24</v>
      </c>
      <c r="B30" s="28">
        <v>41381</v>
      </c>
      <c r="C30" s="60" t="s">
        <v>85</v>
      </c>
      <c r="D30" s="61" t="s">
        <v>762</v>
      </c>
      <c r="E30" s="62" t="s">
        <v>763</v>
      </c>
      <c r="F30" s="154"/>
      <c r="G30" s="27" t="s">
        <v>107</v>
      </c>
      <c r="H30" s="27" t="s">
        <v>15</v>
      </c>
      <c r="I30" s="32"/>
      <c r="J30" s="33"/>
      <c r="K30" s="33"/>
      <c r="L30" s="33"/>
      <c r="M30" s="33"/>
      <c r="N30" s="34"/>
      <c r="O30" s="34"/>
      <c r="P30" s="34"/>
      <c r="Q30" s="34"/>
      <c r="R30" s="34"/>
      <c r="S30" s="34"/>
      <c r="T30" s="34"/>
      <c r="U30" s="34"/>
      <c r="V30" s="35"/>
      <c r="W30" s="37"/>
    </row>
    <row r="31" spans="1:29" s="2" customFormat="1" ht="16.25" customHeight="1">
      <c r="A31" s="74">
        <v>25</v>
      </c>
      <c r="B31" s="270">
        <v>41389</v>
      </c>
      <c r="C31" s="296" t="s">
        <v>85</v>
      </c>
      <c r="D31" s="297" t="s">
        <v>655</v>
      </c>
      <c r="E31" s="298" t="s">
        <v>764</v>
      </c>
      <c r="F31" s="299"/>
      <c r="G31" s="74" t="s">
        <v>105</v>
      </c>
      <c r="H31" s="74" t="s">
        <v>17</v>
      </c>
      <c r="I31" s="66"/>
      <c r="J31" s="67"/>
      <c r="K31" s="67"/>
      <c r="L31" s="67"/>
      <c r="M31" s="67"/>
      <c r="N31" s="68"/>
      <c r="O31" s="68"/>
      <c r="P31" s="68"/>
      <c r="Q31" s="68"/>
      <c r="R31" s="68"/>
      <c r="S31" s="68"/>
      <c r="T31" s="68"/>
      <c r="U31" s="68"/>
      <c r="V31" s="69"/>
      <c r="W31" s="48"/>
      <c r="Z31" s="3"/>
      <c r="AB31" s="5"/>
      <c r="AC31" s="4"/>
    </row>
    <row r="32" spans="1:29" s="2" customFormat="1" ht="16.25" customHeight="1">
      <c r="A32" s="16">
        <v>26</v>
      </c>
      <c r="B32" s="17">
        <v>41415</v>
      </c>
      <c r="C32" s="167" t="s">
        <v>85</v>
      </c>
      <c r="D32" s="168" t="s">
        <v>89</v>
      </c>
      <c r="E32" s="169" t="s">
        <v>765</v>
      </c>
      <c r="F32" s="170"/>
      <c r="G32" s="16" t="s">
        <v>105</v>
      </c>
      <c r="H32" s="16" t="s">
        <v>16</v>
      </c>
      <c r="I32" s="260"/>
      <c r="J32" s="49"/>
      <c r="K32" s="49"/>
      <c r="L32" s="49"/>
      <c r="M32" s="49"/>
      <c r="N32" s="24"/>
      <c r="O32" s="24"/>
      <c r="P32" s="24"/>
      <c r="Q32" s="24"/>
      <c r="R32" s="24"/>
      <c r="S32" s="24"/>
      <c r="T32" s="24"/>
      <c r="U32" s="24"/>
      <c r="V32" s="23"/>
      <c r="W32" s="26"/>
      <c r="Z32" s="3"/>
      <c r="AB32" s="5"/>
      <c r="AC32" s="4"/>
    </row>
    <row r="33" spans="1:29" s="2" customFormat="1" ht="16.25" customHeight="1">
      <c r="A33" s="27">
        <v>27</v>
      </c>
      <c r="B33" s="28">
        <v>41437</v>
      </c>
      <c r="C33" s="60" t="s">
        <v>85</v>
      </c>
      <c r="D33" s="61" t="s">
        <v>766</v>
      </c>
      <c r="E33" s="62" t="s">
        <v>767</v>
      </c>
      <c r="F33" s="154"/>
      <c r="G33" s="75" t="s">
        <v>105</v>
      </c>
      <c r="H33" s="75" t="s">
        <v>16</v>
      </c>
      <c r="I33" s="50"/>
      <c r="J33" s="33"/>
      <c r="K33" s="33"/>
      <c r="L33" s="33"/>
      <c r="M33" s="33"/>
      <c r="N33" s="34"/>
      <c r="O33" s="34"/>
      <c r="P33" s="34"/>
      <c r="Q33" s="34"/>
      <c r="R33" s="34"/>
      <c r="S33" s="34"/>
      <c r="T33" s="34"/>
      <c r="U33" s="34"/>
      <c r="V33" s="35"/>
      <c r="W33" s="37"/>
      <c r="Z33" s="3"/>
      <c r="AB33" s="5"/>
      <c r="AC33" s="4"/>
    </row>
    <row r="34" spans="1:29" s="2" customFormat="1" ht="16.25" customHeight="1">
      <c r="A34" s="27">
        <v>28</v>
      </c>
      <c r="B34" s="28">
        <v>41443</v>
      </c>
      <c r="C34" s="60" t="s">
        <v>85</v>
      </c>
      <c r="D34" s="61" t="s">
        <v>768</v>
      </c>
      <c r="E34" s="62" t="s">
        <v>769</v>
      </c>
      <c r="F34" s="154"/>
      <c r="G34" s="27" t="s">
        <v>105</v>
      </c>
      <c r="H34" s="27" t="s">
        <v>17</v>
      </c>
      <c r="I34" s="32"/>
      <c r="J34" s="33"/>
      <c r="K34" s="33"/>
      <c r="L34" s="33"/>
      <c r="M34" s="33"/>
      <c r="N34" s="34"/>
      <c r="O34" s="34"/>
      <c r="P34" s="34"/>
      <c r="Q34" s="34"/>
      <c r="R34" s="34"/>
      <c r="S34" s="34"/>
      <c r="T34" s="34"/>
      <c r="U34" s="34"/>
      <c r="V34" s="35"/>
      <c r="W34" s="37"/>
      <c r="Z34" s="3"/>
      <c r="AB34" s="5"/>
      <c r="AC34" s="4"/>
    </row>
    <row r="35" spans="1:29" s="2" customFormat="1" ht="16.25" customHeight="1">
      <c r="A35" s="27">
        <v>29</v>
      </c>
      <c r="B35" s="28">
        <v>43231</v>
      </c>
      <c r="C35" s="60" t="s">
        <v>85</v>
      </c>
      <c r="D35" s="61" t="s">
        <v>760</v>
      </c>
      <c r="E35" s="62" t="s">
        <v>770</v>
      </c>
      <c r="F35" s="154" t="s">
        <v>86</v>
      </c>
      <c r="G35" s="27" t="s">
        <v>107</v>
      </c>
      <c r="H35" s="27" t="s">
        <v>13</v>
      </c>
      <c r="I35" s="32"/>
      <c r="J35" s="33"/>
      <c r="K35" s="33"/>
      <c r="L35" s="33"/>
      <c r="M35" s="33"/>
      <c r="N35" s="34"/>
      <c r="O35" s="34"/>
      <c r="P35" s="34"/>
      <c r="Q35" s="34"/>
      <c r="R35" s="34"/>
      <c r="S35" s="34"/>
      <c r="T35" s="34"/>
      <c r="U35" s="34"/>
      <c r="V35" s="35"/>
      <c r="W35" s="37"/>
      <c r="Z35" s="3"/>
      <c r="AB35" s="5"/>
      <c r="AC35" s="4"/>
    </row>
    <row r="36" spans="1:29" s="2" customFormat="1" ht="16.25" customHeight="1">
      <c r="A36" s="38">
        <v>30</v>
      </c>
      <c r="B36" s="39">
        <v>43232</v>
      </c>
      <c r="C36" s="293" t="s">
        <v>85</v>
      </c>
      <c r="D36" s="257" t="s">
        <v>129</v>
      </c>
      <c r="E36" s="258" t="s">
        <v>458</v>
      </c>
      <c r="F36" s="294"/>
      <c r="G36" s="38" t="s">
        <v>107</v>
      </c>
      <c r="H36" s="38" t="s">
        <v>14</v>
      </c>
      <c r="I36" s="43"/>
      <c r="J36" s="44"/>
      <c r="K36" s="44"/>
      <c r="L36" s="44"/>
      <c r="M36" s="44"/>
      <c r="N36" s="45"/>
      <c r="O36" s="45"/>
      <c r="P36" s="45"/>
      <c r="Q36" s="45"/>
      <c r="R36" s="45"/>
      <c r="S36" s="45"/>
      <c r="T36" s="45"/>
      <c r="U36" s="45"/>
      <c r="V36" s="46"/>
      <c r="W36" s="76"/>
      <c r="Z36" s="3"/>
      <c r="AB36" s="5"/>
      <c r="AC36" s="4"/>
    </row>
    <row r="37" spans="1:29" s="2" customFormat="1" ht="16.25" customHeight="1">
      <c r="A37" s="73">
        <v>31</v>
      </c>
      <c r="B37" s="214">
        <v>43233</v>
      </c>
      <c r="C37" s="256" t="s">
        <v>85</v>
      </c>
      <c r="D37" s="53" t="s">
        <v>87</v>
      </c>
      <c r="E37" s="54" t="s">
        <v>771</v>
      </c>
      <c r="F37" s="153" t="s">
        <v>86</v>
      </c>
      <c r="G37" s="73" t="s">
        <v>106</v>
      </c>
      <c r="H37" s="73" t="s">
        <v>15</v>
      </c>
      <c r="I37" s="55"/>
      <c r="J37" s="56"/>
      <c r="K37" s="56"/>
      <c r="L37" s="56"/>
      <c r="M37" s="56"/>
      <c r="N37" s="57"/>
      <c r="O37" s="57"/>
      <c r="P37" s="57"/>
      <c r="Q37" s="57"/>
      <c r="R37" s="57"/>
      <c r="S37" s="57"/>
      <c r="T37" s="57"/>
      <c r="U37" s="57"/>
      <c r="V37" s="58"/>
      <c r="W37" s="202"/>
      <c r="Z37" s="3"/>
      <c r="AB37" s="5"/>
      <c r="AC37" s="4"/>
    </row>
    <row r="38" spans="1:29" s="2" customFormat="1" ht="16" customHeight="1">
      <c r="A38" s="27">
        <v>32</v>
      </c>
      <c r="B38" s="28">
        <v>43234</v>
      </c>
      <c r="C38" s="60" t="s">
        <v>85</v>
      </c>
      <c r="D38" s="61" t="s">
        <v>772</v>
      </c>
      <c r="E38" s="62" t="s">
        <v>773</v>
      </c>
      <c r="F38" s="154" t="s">
        <v>86</v>
      </c>
      <c r="G38" s="27" t="s">
        <v>107</v>
      </c>
      <c r="H38" s="27" t="s">
        <v>16</v>
      </c>
      <c r="I38" s="32"/>
      <c r="J38" s="33"/>
      <c r="K38" s="33"/>
      <c r="L38" s="33"/>
      <c r="M38" s="33"/>
      <c r="N38" s="34"/>
      <c r="O38" s="34"/>
      <c r="P38" s="34"/>
      <c r="Q38" s="34"/>
      <c r="R38" s="34"/>
      <c r="S38" s="34"/>
      <c r="T38" s="34"/>
      <c r="U38" s="34"/>
      <c r="V38" s="35"/>
      <c r="W38" s="37"/>
    </row>
    <row r="39" spans="1:29" s="2" customFormat="1" ht="16" customHeight="1">
      <c r="A39" s="27">
        <v>33</v>
      </c>
      <c r="B39" s="28">
        <v>43235</v>
      </c>
      <c r="C39" s="60" t="s">
        <v>85</v>
      </c>
      <c r="D39" s="61" t="s">
        <v>774</v>
      </c>
      <c r="E39" s="62" t="s">
        <v>775</v>
      </c>
      <c r="F39" s="154"/>
      <c r="G39" s="27" t="s">
        <v>105</v>
      </c>
      <c r="H39" s="27" t="s">
        <v>17</v>
      </c>
      <c r="I39" s="32"/>
      <c r="J39" s="33"/>
      <c r="K39" s="33"/>
      <c r="L39" s="33"/>
      <c r="M39" s="33"/>
      <c r="N39" s="34"/>
      <c r="O39" s="34"/>
      <c r="P39" s="34"/>
      <c r="Q39" s="34"/>
      <c r="R39" s="34"/>
      <c r="S39" s="34"/>
      <c r="T39" s="34"/>
      <c r="U39" s="34"/>
      <c r="V39" s="35"/>
      <c r="W39" s="37"/>
    </row>
    <row r="40" spans="1:29" s="2" customFormat="1" ht="16.25" customHeight="1">
      <c r="A40" s="27">
        <v>34</v>
      </c>
      <c r="B40" s="28">
        <v>43236</v>
      </c>
      <c r="C40" s="60" t="s">
        <v>85</v>
      </c>
      <c r="D40" s="61" t="s">
        <v>94</v>
      </c>
      <c r="E40" s="62" t="s">
        <v>776</v>
      </c>
      <c r="F40" s="154"/>
      <c r="G40" s="27" t="s">
        <v>107</v>
      </c>
      <c r="H40" s="27" t="s">
        <v>13</v>
      </c>
      <c r="I40" s="32"/>
      <c r="J40" s="33"/>
      <c r="K40" s="33"/>
      <c r="L40" s="33"/>
      <c r="M40" s="33"/>
      <c r="N40" s="34"/>
      <c r="O40" s="34"/>
      <c r="P40" s="34"/>
      <c r="Q40" s="34"/>
      <c r="R40" s="34"/>
      <c r="S40" s="34"/>
      <c r="T40" s="34"/>
      <c r="U40" s="34"/>
      <c r="V40" s="35"/>
      <c r="W40" s="37"/>
      <c r="Z40" s="3"/>
      <c r="AB40" s="5"/>
      <c r="AC40" s="4"/>
    </row>
    <row r="41" spans="1:29" s="2" customFormat="1" ht="16.25" customHeight="1">
      <c r="A41" s="74">
        <v>35</v>
      </c>
      <c r="B41" s="334">
        <v>43237</v>
      </c>
      <c r="C41" s="296" t="s">
        <v>85</v>
      </c>
      <c r="D41" s="297" t="s">
        <v>777</v>
      </c>
      <c r="E41" s="298" t="s">
        <v>778</v>
      </c>
      <c r="F41" s="299" t="s">
        <v>86</v>
      </c>
      <c r="G41" s="74" t="s">
        <v>107</v>
      </c>
      <c r="H41" s="74" t="s">
        <v>14</v>
      </c>
      <c r="I41" s="66"/>
      <c r="J41" s="67"/>
      <c r="K41" s="67"/>
      <c r="L41" s="67"/>
      <c r="M41" s="67"/>
      <c r="N41" s="68"/>
      <c r="O41" s="68"/>
      <c r="P41" s="68"/>
      <c r="Q41" s="68"/>
      <c r="R41" s="68"/>
      <c r="S41" s="68"/>
      <c r="T41" s="68"/>
      <c r="U41" s="68"/>
      <c r="V41" s="69"/>
      <c r="W41" s="48"/>
      <c r="Z41" s="3"/>
      <c r="AB41" s="5"/>
      <c r="AC41" s="4"/>
    </row>
    <row r="42" spans="1:29" s="2" customFormat="1" ht="16.25" customHeight="1">
      <c r="A42" s="16">
        <v>36</v>
      </c>
      <c r="B42" s="313">
        <v>43238</v>
      </c>
      <c r="C42" s="167" t="s">
        <v>85</v>
      </c>
      <c r="D42" s="168" t="s">
        <v>779</v>
      </c>
      <c r="E42" s="169" t="s">
        <v>780</v>
      </c>
      <c r="F42" s="170"/>
      <c r="G42" s="16" t="s">
        <v>107</v>
      </c>
      <c r="H42" s="16" t="s">
        <v>15</v>
      </c>
      <c r="I42" s="260"/>
      <c r="J42" s="49"/>
      <c r="K42" s="49"/>
      <c r="L42" s="49"/>
      <c r="M42" s="49"/>
      <c r="N42" s="24"/>
      <c r="O42" s="24"/>
      <c r="P42" s="24"/>
      <c r="Q42" s="24"/>
      <c r="R42" s="24"/>
      <c r="S42" s="24"/>
      <c r="T42" s="24"/>
      <c r="U42" s="24"/>
      <c r="V42" s="23"/>
      <c r="W42" s="26"/>
      <c r="Z42" s="3"/>
      <c r="AB42" s="5"/>
      <c r="AC42" s="4"/>
    </row>
    <row r="43" spans="1:29" s="2" customFormat="1" ht="16.25" customHeight="1">
      <c r="A43" s="27">
        <v>37</v>
      </c>
      <c r="B43" s="329">
        <v>43239</v>
      </c>
      <c r="C43" s="60" t="s">
        <v>85</v>
      </c>
      <c r="D43" s="61" t="s">
        <v>781</v>
      </c>
      <c r="E43" s="62" t="s">
        <v>782</v>
      </c>
      <c r="F43" s="154"/>
      <c r="G43" s="27" t="s">
        <v>107</v>
      </c>
      <c r="H43" s="27" t="s">
        <v>16</v>
      </c>
      <c r="I43" s="32"/>
      <c r="J43" s="33"/>
      <c r="K43" s="33"/>
      <c r="L43" s="33"/>
      <c r="M43" s="33"/>
      <c r="N43" s="34"/>
      <c r="O43" s="34"/>
      <c r="P43" s="34"/>
      <c r="Q43" s="34"/>
      <c r="R43" s="34"/>
      <c r="S43" s="34"/>
      <c r="T43" s="34"/>
      <c r="U43" s="34"/>
      <c r="V43" s="35"/>
      <c r="W43" s="37"/>
      <c r="Z43" s="3"/>
      <c r="AB43" s="5"/>
      <c r="AC43" s="4"/>
    </row>
    <row r="44" spans="1:29" s="2" customFormat="1" ht="16.25" customHeight="1">
      <c r="A44" s="27">
        <v>38</v>
      </c>
      <c r="B44" s="329">
        <v>43240</v>
      </c>
      <c r="C44" s="60" t="s">
        <v>85</v>
      </c>
      <c r="D44" s="61" t="s">
        <v>783</v>
      </c>
      <c r="E44" s="62" t="s">
        <v>784</v>
      </c>
      <c r="F44" s="154"/>
      <c r="G44" s="27" t="s">
        <v>106</v>
      </c>
      <c r="H44" s="27" t="s">
        <v>13</v>
      </c>
      <c r="I44" s="32"/>
      <c r="J44" s="33"/>
      <c r="K44" s="33"/>
      <c r="L44" s="33"/>
      <c r="M44" s="33"/>
      <c r="N44" s="34"/>
      <c r="O44" s="34"/>
      <c r="P44" s="34"/>
      <c r="Q44" s="34"/>
      <c r="R44" s="34"/>
      <c r="S44" s="34"/>
      <c r="T44" s="34"/>
      <c r="U44" s="34"/>
      <c r="V44" s="35"/>
      <c r="W44" s="37"/>
      <c r="Z44" s="3"/>
      <c r="AB44" s="5"/>
      <c r="AC44" s="4"/>
    </row>
    <row r="45" spans="1:29" s="2" customFormat="1" ht="16.25" customHeight="1">
      <c r="A45" s="27">
        <v>39</v>
      </c>
      <c r="B45" s="329">
        <v>43241</v>
      </c>
      <c r="C45" s="60" t="s">
        <v>85</v>
      </c>
      <c r="D45" s="61" t="s">
        <v>785</v>
      </c>
      <c r="E45" s="62" t="s">
        <v>786</v>
      </c>
      <c r="F45" s="62" t="s">
        <v>83</v>
      </c>
      <c r="G45" s="27" t="s">
        <v>106</v>
      </c>
      <c r="H45" s="27" t="s">
        <v>14</v>
      </c>
      <c r="I45" s="32"/>
      <c r="J45" s="33"/>
      <c r="K45" s="33"/>
      <c r="L45" s="33"/>
      <c r="M45" s="33"/>
      <c r="N45" s="34"/>
      <c r="O45" s="34"/>
      <c r="P45" s="34"/>
      <c r="Q45" s="34"/>
      <c r="R45" s="34"/>
      <c r="S45" s="34"/>
      <c r="T45" s="34"/>
      <c r="U45" s="34"/>
      <c r="V45" s="35"/>
      <c r="W45" s="37"/>
      <c r="Z45" s="3"/>
      <c r="AB45" s="5"/>
      <c r="AC45" s="4"/>
    </row>
    <row r="46" spans="1:29" s="2" customFormat="1" ht="16.25" customHeight="1">
      <c r="A46" s="38">
        <v>40</v>
      </c>
      <c r="B46" s="266">
        <v>43242</v>
      </c>
      <c r="C46" s="293" t="s">
        <v>85</v>
      </c>
      <c r="D46" s="257" t="s">
        <v>787</v>
      </c>
      <c r="E46" s="258" t="s">
        <v>151</v>
      </c>
      <c r="F46" s="258"/>
      <c r="G46" s="251" t="s">
        <v>107</v>
      </c>
      <c r="H46" s="251" t="s">
        <v>15</v>
      </c>
      <c r="I46" s="300"/>
      <c r="J46" s="46"/>
      <c r="K46" s="46"/>
      <c r="L46" s="46"/>
      <c r="M46" s="46"/>
      <c r="N46" s="45"/>
      <c r="O46" s="45"/>
      <c r="P46" s="45"/>
      <c r="Q46" s="45"/>
      <c r="R46" s="45"/>
      <c r="S46" s="45"/>
      <c r="T46" s="45"/>
      <c r="U46" s="45"/>
      <c r="V46" s="46"/>
      <c r="W46" s="76"/>
      <c r="Z46" s="3"/>
      <c r="AB46" s="5"/>
      <c r="AC46" s="4"/>
    </row>
    <row r="47" spans="1:29" s="2" customFormat="1" ht="16.25" customHeight="1">
      <c r="A47" s="16">
        <v>41</v>
      </c>
      <c r="B47" s="313">
        <v>43895</v>
      </c>
      <c r="C47" s="167" t="s">
        <v>85</v>
      </c>
      <c r="D47" s="168" t="s">
        <v>788</v>
      </c>
      <c r="E47" s="169" t="s">
        <v>128</v>
      </c>
      <c r="F47" s="169"/>
      <c r="G47" s="16" t="s">
        <v>106</v>
      </c>
      <c r="H47" s="16" t="s">
        <v>14</v>
      </c>
      <c r="I47" s="260"/>
      <c r="J47" s="49"/>
      <c r="K47" s="49"/>
      <c r="L47" s="49"/>
      <c r="M47" s="49"/>
      <c r="N47" s="24"/>
      <c r="O47" s="24"/>
      <c r="P47" s="24"/>
      <c r="Q47" s="24"/>
      <c r="R47" s="24"/>
      <c r="S47" s="24"/>
      <c r="T47" s="24"/>
      <c r="U47" s="24"/>
      <c r="V47" s="23"/>
      <c r="W47" s="26"/>
      <c r="Z47" s="3"/>
      <c r="AB47" s="5"/>
      <c r="AC47" s="4"/>
    </row>
    <row r="48" spans="1:29" s="2" customFormat="1" ht="16" customHeight="1">
      <c r="A48" s="27"/>
      <c r="B48" s="329"/>
      <c r="C48" s="29"/>
      <c r="D48" s="30"/>
      <c r="E48" s="31"/>
      <c r="F48" s="31"/>
      <c r="G48" s="27"/>
      <c r="H48" s="27"/>
      <c r="I48" s="32"/>
      <c r="J48" s="33"/>
      <c r="K48" s="33"/>
      <c r="L48" s="33"/>
      <c r="M48" s="33"/>
      <c r="N48" s="34"/>
      <c r="O48" s="34"/>
      <c r="P48" s="34"/>
      <c r="Q48" s="34"/>
      <c r="R48" s="34"/>
      <c r="S48" s="34"/>
      <c r="T48" s="34"/>
      <c r="U48" s="34"/>
      <c r="V48" s="35"/>
      <c r="W48" s="37"/>
      <c r="Z48" s="3"/>
      <c r="AB48" s="5"/>
      <c r="AC48" s="4"/>
    </row>
    <row r="49" spans="1:29" s="2" customFormat="1" ht="16" hidden="1" customHeight="1">
      <c r="A49" s="27"/>
      <c r="B49" s="329"/>
      <c r="C49" s="29"/>
      <c r="D49" s="30"/>
      <c r="E49" s="31"/>
      <c r="F49" s="31"/>
      <c r="G49" s="27"/>
      <c r="H49" s="27"/>
      <c r="I49" s="32"/>
      <c r="J49" s="33"/>
      <c r="K49" s="33"/>
      <c r="L49" s="33"/>
      <c r="M49" s="33"/>
      <c r="N49" s="34"/>
      <c r="O49" s="34"/>
      <c r="P49" s="34"/>
      <c r="Q49" s="34"/>
      <c r="R49" s="34"/>
      <c r="S49" s="34"/>
      <c r="T49" s="34"/>
      <c r="U49" s="34"/>
      <c r="V49" s="35"/>
      <c r="W49" s="37"/>
      <c r="Z49" s="3"/>
      <c r="AB49" s="5"/>
      <c r="AC49" s="4"/>
    </row>
    <row r="50" spans="1:29" s="2" customFormat="1" ht="16.25" customHeight="1">
      <c r="A50" s="38"/>
      <c r="B50" s="39"/>
      <c r="C50" s="40"/>
      <c r="D50" s="41"/>
      <c r="E50" s="42"/>
      <c r="F50" s="42"/>
      <c r="G50" s="38"/>
      <c r="H50" s="38"/>
      <c r="I50" s="43"/>
      <c r="J50" s="44"/>
      <c r="K50" s="44"/>
      <c r="L50" s="44"/>
      <c r="M50" s="44"/>
      <c r="N50" s="45"/>
      <c r="O50" s="45"/>
      <c r="P50" s="45"/>
      <c r="Q50" s="45"/>
      <c r="R50" s="45"/>
      <c r="S50" s="45"/>
      <c r="T50" s="45"/>
      <c r="U50" s="45"/>
      <c r="V50" s="46"/>
      <c r="W50" s="76"/>
    </row>
    <row r="51" spans="1:29" s="2" customFormat="1" ht="6" customHeight="1">
      <c r="A51" s="78"/>
      <c r="B51" s="206"/>
      <c r="C51" s="207"/>
      <c r="D51" s="208"/>
      <c r="E51" s="209"/>
      <c r="F51" s="209"/>
      <c r="G51" s="78"/>
      <c r="H51" s="78"/>
      <c r="I51" s="78"/>
      <c r="J51" s="78"/>
      <c r="K51" s="78"/>
      <c r="L51" s="78"/>
      <c r="M51" s="78"/>
      <c r="N51" s="77"/>
      <c r="O51" s="77"/>
      <c r="P51" s="77"/>
      <c r="Q51" s="77"/>
      <c r="R51" s="77"/>
      <c r="S51" s="77"/>
      <c r="T51" s="77"/>
      <c r="U51" s="77"/>
      <c r="V51" s="210"/>
      <c r="W51" s="211"/>
      <c r="Z51" s="3"/>
      <c r="AB51" s="5"/>
      <c r="AC51" s="4"/>
    </row>
    <row r="52" spans="1:29" s="2" customFormat="1" ht="16.25" customHeight="1">
      <c r="A52" s="77"/>
      <c r="B52" s="81" t="s">
        <v>24</v>
      </c>
      <c r="C52" s="78"/>
      <c r="E52" s="78">
        <f>H52+K52</f>
        <v>41</v>
      </c>
      <c r="F52" s="79" t="s">
        <v>6</v>
      </c>
      <c r="G52" s="81" t="s">
        <v>11</v>
      </c>
      <c r="H52" s="259">
        <f>COUNTIF($C$7:$C$50,"ช")</f>
        <v>13</v>
      </c>
      <c r="I52" s="80" t="s">
        <v>8</v>
      </c>
      <c r="J52" s="78"/>
      <c r="K52" s="78">
        <f>COUNTIF($C$7:$C$50,"ญ")</f>
        <v>28</v>
      </c>
      <c r="L52" s="77"/>
      <c r="M52" s="80" t="s">
        <v>8</v>
      </c>
      <c r="V52" s="77"/>
      <c r="W52" s="77"/>
    </row>
    <row r="53" spans="1:29" s="102" customFormat="1" ht="17" hidden="1" customHeight="1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</row>
    <row r="54" spans="1:29" s="100" customFormat="1" ht="15" hidden="1" customHeight="1">
      <c r="A54" s="95"/>
      <c r="B54" s="96"/>
      <c r="C54" s="95"/>
      <c r="D54" s="264" t="s">
        <v>13</v>
      </c>
      <c r="E54" s="264">
        <f>COUNTIF($H$7:$H$50,"แดง")</f>
        <v>8</v>
      </c>
      <c r="F54" s="264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</row>
    <row r="55" spans="1:29" s="100" customFormat="1" ht="15" hidden="1" customHeight="1">
      <c r="A55" s="95"/>
      <c r="B55" s="96"/>
      <c r="C55" s="95"/>
      <c r="D55" s="264" t="s">
        <v>14</v>
      </c>
      <c r="E55" s="264">
        <f>COUNTIF($H$7:$H$50,"เหลือง")</f>
        <v>10</v>
      </c>
      <c r="F55" s="264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</row>
    <row r="56" spans="1:29" s="100" customFormat="1" ht="15" hidden="1" customHeight="1">
      <c r="A56" s="95"/>
      <c r="B56" s="96"/>
      <c r="C56" s="95"/>
      <c r="D56" s="264" t="s">
        <v>15</v>
      </c>
      <c r="E56" s="264">
        <f>COUNTIF($H$7:$H$50,"น้ำเงิน")</f>
        <v>8</v>
      </c>
      <c r="F56" s="264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</row>
    <row r="57" spans="1:29" s="100" customFormat="1" ht="15" hidden="1" customHeight="1">
      <c r="A57" s="95"/>
      <c r="B57" s="96"/>
      <c r="C57" s="95"/>
      <c r="D57" s="264" t="s">
        <v>16</v>
      </c>
      <c r="E57" s="264">
        <f>COUNTIF($H$7:$H$50,"ม่วง")</f>
        <v>7</v>
      </c>
      <c r="F57" s="264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</row>
    <row r="58" spans="1:29" s="100" customFormat="1" ht="15" hidden="1" customHeight="1">
      <c r="A58" s="95"/>
      <c r="B58" s="96"/>
      <c r="C58" s="95"/>
      <c r="D58" s="264" t="s">
        <v>17</v>
      </c>
      <c r="E58" s="264">
        <f>COUNTIF($H$7:$H$50,"ฟ้า")</f>
        <v>8</v>
      </c>
      <c r="F58" s="264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</row>
    <row r="59" spans="1:29" s="100" customFormat="1" ht="15" hidden="1" customHeight="1">
      <c r="A59" s="95"/>
      <c r="B59" s="96"/>
      <c r="C59" s="95"/>
      <c r="D59" s="264" t="s">
        <v>5</v>
      </c>
      <c r="E59" s="264">
        <f>SUM(E54:E58)</f>
        <v>41</v>
      </c>
      <c r="F59" s="264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</row>
    <row r="60" spans="1:29" s="100" customFormat="1" ht="15" hidden="1" customHeight="1">
      <c r="B60" s="97"/>
      <c r="C60" s="98"/>
      <c r="D60" s="99"/>
      <c r="E60" s="99"/>
      <c r="F60" s="99"/>
    </row>
    <row r="61" spans="1:29" s="100" customFormat="1" ht="15" customHeight="1">
      <c r="B61" s="97"/>
      <c r="C61" s="98"/>
      <c r="D61" s="99"/>
      <c r="E61" s="99"/>
      <c r="F61" s="99"/>
    </row>
    <row r="62" spans="1:29" s="100" customFormat="1" ht="15" customHeight="1">
      <c r="B62" s="97"/>
      <c r="C62" s="101"/>
      <c r="D62" s="102"/>
      <c r="E62" s="102"/>
      <c r="F62" s="102"/>
    </row>
    <row r="63" spans="1:29" ht="15" customHeight="1">
      <c r="B63" s="97"/>
      <c r="C63" s="98"/>
      <c r="D63" s="99"/>
      <c r="E63" s="99"/>
      <c r="F63" s="99"/>
      <c r="G63" s="100"/>
      <c r="H63" s="100"/>
    </row>
    <row r="64" spans="1:29" ht="15" customHeight="1">
      <c r="B64" s="97"/>
      <c r="C64" s="98"/>
      <c r="D64" s="99"/>
      <c r="E64" s="99"/>
      <c r="F64" s="99"/>
      <c r="G64" s="100"/>
      <c r="H64" s="100"/>
    </row>
    <row r="65" spans="2:8" ht="15" customHeight="1">
      <c r="B65" s="97"/>
      <c r="C65" s="98"/>
      <c r="D65" s="99"/>
      <c r="E65" s="99"/>
      <c r="F65" s="99"/>
      <c r="G65" s="100"/>
      <c r="H65" s="100"/>
    </row>
    <row r="66" spans="2:8" ht="15" customHeight="1">
      <c r="B66" s="97"/>
      <c r="C66" s="98"/>
      <c r="D66" s="99"/>
      <c r="E66" s="99"/>
      <c r="F66" s="99"/>
      <c r="G66" s="100"/>
      <c r="H66" s="100"/>
    </row>
  </sheetData>
  <mergeCells count="9">
    <mergeCell ref="U4:V4"/>
    <mergeCell ref="A5:A6"/>
    <mergeCell ref="B5:B6"/>
    <mergeCell ref="C5:C6"/>
    <mergeCell ref="D5:D6"/>
    <mergeCell ref="E5:E6"/>
    <mergeCell ref="G5:G6"/>
    <mergeCell ref="F5:F6"/>
    <mergeCell ref="H5:H6"/>
  </mergeCells>
  <pageMargins left="0.78740157480314965" right="0.15748031496062992" top="0.47244094488188981" bottom="7.874015748031496E-2" header="0.23622047244094491" footer="0.31496062992125984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62"/>
  <sheetViews>
    <sheetView topLeftCell="A45" zoomScale="120" zoomScaleNormal="120" workbookViewId="0">
      <selection activeCell="AC44" sqref="AC4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G1" s="15"/>
      <c r="M1" s="13" t="s">
        <v>25</v>
      </c>
      <c r="R1" s="13" t="str">
        <f>'ยอด ม.6'!B24</f>
        <v>นางสาวจันตนา  แซ่เจียม</v>
      </c>
    </row>
    <row r="2" spans="1:40" s="13" customFormat="1" ht="18" customHeight="1">
      <c r="B2" s="181" t="s">
        <v>57</v>
      </c>
      <c r="C2" s="178"/>
      <c r="D2" s="179"/>
      <c r="E2" s="180" t="s">
        <v>75</v>
      </c>
      <c r="M2" s="13" t="s">
        <v>58</v>
      </c>
      <c r="R2" s="13" t="str">
        <f>'ยอด ม.6'!B25</f>
        <v>นางสาวอมรรัตน์  วรรณศรี</v>
      </c>
    </row>
    <row r="3" spans="1:40" s="14" customFormat="1" ht="17.25" customHeight="1">
      <c r="A3" s="15" t="s">
        <v>44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78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1">
        <f>'ยอด ม.6'!F24</f>
        <v>121</v>
      </c>
      <c r="X4" s="381"/>
    </row>
    <row r="5" spans="1:40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82" t="s">
        <v>3</v>
      </c>
      <c r="G5" s="272"/>
      <c r="H5" s="272"/>
      <c r="I5" s="272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88"/>
    </row>
    <row r="6" spans="1:40" s="94" customFormat="1" ht="18" customHeight="1">
      <c r="A6" s="383"/>
      <c r="B6" s="385"/>
      <c r="C6" s="387"/>
      <c r="D6" s="389"/>
      <c r="E6" s="391"/>
      <c r="F6" s="392"/>
      <c r="G6" s="273"/>
      <c r="H6" s="273"/>
      <c r="I6" s="273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9"/>
      <c r="Y6" s="193"/>
    </row>
    <row r="7" spans="1:40" s="2" customFormat="1" ht="16.25" customHeight="1">
      <c r="A7" s="16">
        <v>1</v>
      </c>
      <c r="B7" s="114">
        <v>40814</v>
      </c>
      <c r="C7" s="115" t="s">
        <v>82</v>
      </c>
      <c r="D7" s="116" t="s">
        <v>789</v>
      </c>
      <c r="E7" s="117" t="s">
        <v>636</v>
      </c>
      <c r="F7" s="118" t="s">
        <v>16</v>
      </c>
      <c r="G7" s="119"/>
      <c r="H7" s="120"/>
      <c r="I7" s="120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109">
        <v>41234</v>
      </c>
      <c r="C8" s="110" t="s">
        <v>82</v>
      </c>
      <c r="D8" s="111" t="s">
        <v>621</v>
      </c>
      <c r="E8" s="112" t="s">
        <v>790</v>
      </c>
      <c r="F8" s="113" t="s">
        <v>17</v>
      </c>
      <c r="G8" s="107"/>
      <c r="H8" s="121"/>
      <c r="I8" s="121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109">
        <v>41309</v>
      </c>
      <c r="C9" s="110" t="s">
        <v>82</v>
      </c>
      <c r="D9" s="111" t="s">
        <v>791</v>
      </c>
      <c r="E9" s="112" t="s">
        <v>792</v>
      </c>
      <c r="F9" s="113" t="s">
        <v>13</v>
      </c>
      <c r="G9" s="107"/>
      <c r="H9" s="121"/>
      <c r="I9" s="121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109">
        <v>41351</v>
      </c>
      <c r="C10" s="110" t="s">
        <v>82</v>
      </c>
      <c r="D10" s="111" t="s">
        <v>793</v>
      </c>
      <c r="E10" s="112" t="s">
        <v>794</v>
      </c>
      <c r="F10" s="113" t="s">
        <v>14</v>
      </c>
      <c r="G10" s="107"/>
      <c r="H10" s="121"/>
      <c r="I10" s="121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122">
        <v>41356</v>
      </c>
      <c r="C11" s="123" t="s">
        <v>82</v>
      </c>
      <c r="D11" s="124" t="s">
        <v>795</v>
      </c>
      <c r="E11" s="125" t="s">
        <v>796</v>
      </c>
      <c r="F11" s="126" t="s">
        <v>15</v>
      </c>
      <c r="G11" s="127"/>
      <c r="H11" s="104"/>
      <c r="I11" s="10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332">
        <v>41357</v>
      </c>
      <c r="C12" s="115" t="s">
        <v>82</v>
      </c>
      <c r="D12" s="116" t="s">
        <v>797</v>
      </c>
      <c r="E12" s="117" t="s">
        <v>798</v>
      </c>
      <c r="F12" s="118" t="s">
        <v>16</v>
      </c>
      <c r="G12" s="119"/>
      <c r="H12" s="120"/>
      <c r="I12" s="120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330">
        <v>41360</v>
      </c>
      <c r="C13" s="110" t="s">
        <v>82</v>
      </c>
      <c r="D13" s="111" t="s">
        <v>799</v>
      </c>
      <c r="E13" s="112" t="s">
        <v>800</v>
      </c>
      <c r="F13" s="113" t="s">
        <v>17</v>
      </c>
      <c r="G13" s="107"/>
      <c r="H13" s="121"/>
      <c r="I13" s="121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330">
        <v>41397</v>
      </c>
      <c r="C14" s="110" t="s">
        <v>82</v>
      </c>
      <c r="D14" s="111" t="s">
        <v>801</v>
      </c>
      <c r="E14" s="112" t="s">
        <v>802</v>
      </c>
      <c r="F14" s="113" t="s">
        <v>13</v>
      </c>
      <c r="G14" s="107"/>
      <c r="H14" s="121"/>
      <c r="I14" s="121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330">
        <v>41399</v>
      </c>
      <c r="C15" s="110" t="s">
        <v>82</v>
      </c>
      <c r="D15" s="111" t="s">
        <v>803</v>
      </c>
      <c r="E15" s="112" t="s">
        <v>804</v>
      </c>
      <c r="F15" s="113" t="s">
        <v>14</v>
      </c>
      <c r="G15" s="107"/>
      <c r="H15" s="121"/>
      <c r="I15" s="121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31">
        <v>43243</v>
      </c>
      <c r="C16" s="123" t="s">
        <v>82</v>
      </c>
      <c r="D16" s="124" t="s">
        <v>805</v>
      </c>
      <c r="E16" s="125" t="s">
        <v>806</v>
      </c>
      <c r="F16" s="126" t="s">
        <v>15</v>
      </c>
      <c r="G16" s="127"/>
      <c r="H16" s="104"/>
      <c r="I16" s="10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332">
        <v>41291</v>
      </c>
      <c r="C17" s="115" t="s">
        <v>85</v>
      </c>
      <c r="D17" s="116" t="s">
        <v>101</v>
      </c>
      <c r="E17" s="117" t="s">
        <v>807</v>
      </c>
      <c r="F17" s="118" t="s">
        <v>13</v>
      </c>
      <c r="G17" s="119"/>
      <c r="H17" s="120"/>
      <c r="I17" s="120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330">
        <v>41301</v>
      </c>
      <c r="C18" s="110" t="s">
        <v>85</v>
      </c>
      <c r="D18" s="111" t="s">
        <v>808</v>
      </c>
      <c r="E18" s="112" t="s">
        <v>809</v>
      </c>
      <c r="F18" s="113" t="s">
        <v>14</v>
      </c>
      <c r="G18" s="107"/>
      <c r="H18" s="121"/>
      <c r="I18" s="121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330">
        <v>41323</v>
      </c>
      <c r="C19" s="110" t="s">
        <v>85</v>
      </c>
      <c r="D19" s="144" t="s">
        <v>810</v>
      </c>
      <c r="E19" s="112" t="s">
        <v>811</v>
      </c>
      <c r="F19" s="113" t="s">
        <v>15</v>
      </c>
      <c r="G19" s="107"/>
      <c r="H19" s="121"/>
      <c r="I19" s="315"/>
      <c r="J19" s="33"/>
      <c r="K19" s="33"/>
      <c r="L19" s="33"/>
      <c r="M19" s="33"/>
      <c r="N19" s="33"/>
      <c r="O19" s="33"/>
      <c r="P19" s="34"/>
      <c r="Q19" s="33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330">
        <v>41325</v>
      </c>
      <c r="C20" s="110" t="s">
        <v>85</v>
      </c>
      <c r="D20" s="111" t="s">
        <v>812</v>
      </c>
      <c r="E20" s="112" t="s">
        <v>813</v>
      </c>
      <c r="F20" s="113" t="s">
        <v>16</v>
      </c>
      <c r="G20" s="107"/>
      <c r="H20" s="121"/>
      <c r="I20" s="121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31">
        <v>41326</v>
      </c>
      <c r="C21" s="123" t="s">
        <v>85</v>
      </c>
      <c r="D21" s="124" t="s">
        <v>153</v>
      </c>
      <c r="E21" s="125" t="s">
        <v>814</v>
      </c>
      <c r="F21" s="126" t="s">
        <v>17</v>
      </c>
      <c r="G21" s="127"/>
      <c r="H21" s="104"/>
      <c r="I21" s="10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332">
        <v>41329</v>
      </c>
      <c r="C22" s="115" t="s">
        <v>85</v>
      </c>
      <c r="D22" s="116" t="s">
        <v>815</v>
      </c>
      <c r="E22" s="117" t="s">
        <v>439</v>
      </c>
      <c r="F22" s="118" t="s">
        <v>13</v>
      </c>
      <c r="G22" s="119"/>
      <c r="H22" s="120"/>
      <c r="I22" s="120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330">
        <v>41335</v>
      </c>
      <c r="C23" s="110" t="s">
        <v>85</v>
      </c>
      <c r="D23" s="111" t="s">
        <v>816</v>
      </c>
      <c r="E23" s="112" t="s">
        <v>817</v>
      </c>
      <c r="F23" s="113" t="s">
        <v>14</v>
      </c>
      <c r="G23" s="107"/>
      <c r="H23" s="121"/>
      <c r="I23" s="121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330">
        <v>41336</v>
      </c>
      <c r="C24" s="110" t="s">
        <v>85</v>
      </c>
      <c r="D24" s="111" t="s">
        <v>818</v>
      </c>
      <c r="E24" s="112" t="s">
        <v>819</v>
      </c>
      <c r="F24" s="113" t="s">
        <v>15</v>
      </c>
      <c r="G24" s="107"/>
      <c r="H24" s="121"/>
      <c r="I24" s="121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330">
        <v>41341</v>
      </c>
      <c r="C25" s="110" t="s">
        <v>85</v>
      </c>
      <c r="D25" s="111" t="s">
        <v>820</v>
      </c>
      <c r="E25" s="112" t="s">
        <v>821</v>
      </c>
      <c r="F25" s="113" t="s">
        <v>16</v>
      </c>
      <c r="G25" s="107"/>
      <c r="H25" s="121"/>
      <c r="I25" s="121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31">
        <v>41343</v>
      </c>
      <c r="C26" s="123" t="s">
        <v>85</v>
      </c>
      <c r="D26" s="124" t="s">
        <v>822</v>
      </c>
      <c r="E26" s="125" t="s">
        <v>823</v>
      </c>
      <c r="F26" s="126" t="s">
        <v>17</v>
      </c>
      <c r="G26" s="127"/>
      <c r="H26" s="104"/>
      <c r="I26" s="10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333">
        <v>41369</v>
      </c>
      <c r="C27" s="128" t="s">
        <v>85</v>
      </c>
      <c r="D27" s="129" t="s">
        <v>824</v>
      </c>
      <c r="E27" s="130" t="s">
        <v>825</v>
      </c>
      <c r="F27" s="118" t="s">
        <v>13</v>
      </c>
      <c r="G27" s="131"/>
      <c r="H27" s="132"/>
      <c r="I27" s="132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330">
        <v>41376</v>
      </c>
      <c r="C28" s="110" t="s">
        <v>85</v>
      </c>
      <c r="D28" s="111" t="s">
        <v>826</v>
      </c>
      <c r="E28" s="112" t="s">
        <v>827</v>
      </c>
      <c r="F28" s="113" t="s">
        <v>15</v>
      </c>
      <c r="G28" s="107"/>
      <c r="H28" s="121"/>
      <c r="I28" s="121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330">
        <v>41379</v>
      </c>
      <c r="C29" s="110" t="s">
        <v>85</v>
      </c>
      <c r="D29" s="111" t="s">
        <v>828</v>
      </c>
      <c r="E29" s="112" t="s">
        <v>829</v>
      </c>
      <c r="F29" s="113" t="s">
        <v>16</v>
      </c>
      <c r="G29" s="107"/>
      <c r="H29" s="121"/>
      <c r="I29" s="121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330">
        <v>41382</v>
      </c>
      <c r="C30" s="110" t="s">
        <v>85</v>
      </c>
      <c r="D30" s="111" t="s">
        <v>343</v>
      </c>
      <c r="E30" s="112" t="s">
        <v>830</v>
      </c>
      <c r="F30" s="113" t="s">
        <v>17</v>
      </c>
      <c r="G30" s="107"/>
      <c r="H30" s="121"/>
      <c r="I30" s="121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31">
        <v>41388</v>
      </c>
      <c r="C31" s="123" t="s">
        <v>85</v>
      </c>
      <c r="D31" s="124" t="s">
        <v>831</v>
      </c>
      <c r="E31" s="125" t="s">
        <v>832</v>
      </c>
      <c r="F31" s="126" t="s">
        <v>13</v>
      </c>
      <c r="G31" s="127"/>
      <c r="H31" s="104"/>
      <c r="I31" s="104"/>
      <c r="J31" s="44"/>
      <c r="K31" s="44"/>
      <c r="L31" s="44"/>
      <c r="M31" s="44"/>
      <c r="N31" s="44"/>
      <c r="O31" s="44"/>
      <c r="P31" s="45"/>
      <c r="Q31" s="45"/>
      <c r="R31" s="45"/>
      <c r="S31" s="45"/>
      <c r="T31" s="45"/>
      <c r="U31" s="45"/>
      <c r="V31" s="45"/>
      <c r="W31" s="45"/>
      <c r="X31" s="46"/>
      <c r="Y31" s="76"/>
      <c r="AB31" s="3"/>
      <c r="AK31" s="5"/>
      <c r="AM31" s="5"/>
      <c r="AN31" s="4"/>
    </row>
    <row r="32" spans="1:40" s="2" customFormat="1" ht="16.25" customHeight="1">
      <c r="A32" s="16">
        <v>26</v>
      </c>
      <c r="B32" s="332">
        <v>41391</v>
      </c>
      <c r="C32" s="115" t="s">
        <v>85</v>
      </c>
      <c r="D32" s="116" t="s">
        <v>833</v>
      </c>
      <c r="E32" s="117" t="s">
        <v>99</v>
      </c>
      <c r="F32" s="118" t="s">
        <v>14</v>
      </c>
      <c r="G32" s="119"/>
      <c r="H32" s="120"/>
      <c r="I32" s="120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330">
        <v>41436</v>
      </c>
      <c r="C33" s="110" t="s">
        <v>85</v>
      </c>
      <c r="D33" s="111" t="s">
        <v>834</v>
      </c>
      <c r="E33" s="112" t="s">
        <v>104</v>
      </c>
      <c r="F33" s="113" t="s">
        <v>15</v>
      </c>
      <c r="G33" s="107"/>
      <c r="H33" s="121"/>
      <c r="I33" s="121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330">
        <v>41439</v>
      </c>
      <c r="C34" s="110" t="s">
        <v>85</v>
      </c>
      <c r="D34" s="111" t="s">
        <v>835</v>
      </c>
      <c r="E34" s="112" t="s">
        <v>836</v>
      </c>
      <c r="F34" s="113" t="s">
        <v>16</v>
      </c>
      <c r="G34" s="107"/>
      <c r="H34" s="121"/>
      <c r="I34" s="121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330">
        <v>41444</v>
      </c>
      <c r="C35" s="110" t="s">
        <v>85</v>
      </c>
      <c r="D35" s="111" t="s">
        <v>91</v>
      </c>
      <c r="E35" s="112" t="s">
        <v>837</v>
      </c>
      <c r="F35" s="113" t="s">
        <v>17</v>
      </c>
      <c r="G35" s="107"/>
      <c r="H35" s="121"/>
      <c r="I35" s="121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31">
        <v>42105</v>
      </c>
      <c r="C36" s="123" t="s">
        <v>85</v>
      </c>
      <c r="D36" s="124" t="s">
        <v>838</v>
      </c>
      <c r="E36" s="125" t="s">
        <v>839</v>
      </c>
      <c r="F36" s="126" t="s">
        <v>13</v>
      </c>
      <c r="G36" s="127"/>
      <c r="H36" s="104"/>
      <c r="I36" s="10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6"/>
      <c r="AB36" s="3"/>
      <c r="AK36" s="5"/>
      <c r="AM36" s="5"/>
      <c r="AN36" s="4"/>
    </row>
    <row r="37" spans="1:40" s="2" customFormat="1" ht="16.25" customHeight="1">
      <c r="A37" s="16">
        <v>31</v>
      </c>
      <c r="B37" s="332">
        <v>43219</v>
      </c>
      <c r="C37" s="128" t="s">
        <v>85</v>
      </c>
      <c r="D37" s="129" t="s">
        <v>831</v>
      </c>
      <c r="E37" s="130" t="s">
        <v>840</v>
      </c>
      <c r="F37" s="137" t="s">
        <v>14</v>
      </c>
      <c r="G37" s="138"/>
      <c r="H37" s="105"/>
      <c r="I37" s="105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330">
        <v>43244</v>
      </c>
      <c r="C38" s="110" t="s">
        <v>85</v>
      </c>
      <c r="D38" s="111" t="s">
        <v>135</v>
      </c>
      <c r="E38" s="112" t="s">
        <v>148</v>
      </c>
      <c r="F38" s="113" t="s">
        <v>17</v>
      </c>
      <c r="G38" s="107"/>
      <c r="H38" s="121"/>
      <c r="I38" s="121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330">
        <v>43245</v>
      </c>
      <c r="C39" s="110" t="s">
        <v>85</v>
      </c>
      <c r="D39" s="111" t="s">
        <v>841</v>
      </c>
      <c r="E39" s="112" t="s">
        <v>842</v>
      </c>
      <c r="F39" s="113" t="s">
        <v>14</v>
      </c>
      <c r="G39" s="107"/>
      <c r="H39" s="121"/>
      <c r="I39" s="121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30">
        <v>43246</v>
      </c>
      <c r="C40" s="110" t="s">
        <v>85</v>
      </c>
      <c r="D40" s="111" t="s">
        <v>843</v>
      </c>
      <c r="E40" s="112" t="s">
        <v>844</v>
      </c>
      <c r="F40" s="113" t="s">
        <v>15</v>
      </c>
      <c r="G40" s="107"/>
      <c r="H40" s="121"/>
      <c r="I40" s="121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331">
        <v>43247</v>
      </c>
      <c r="C41" s="139" t="s">
        <v>85</v>
      </c>
      <c r="D41" s="133" t="s">
        <v>845</v>
      </c>
      <c r="E41" s="134" t="s">
        <v>846</v>
      </c>
      <c r="F41" s="140" t="s">
        <v>16</v>
      </c>
      <c r="G41" s="135"/>
      <c r="H41" s="136"/>
      <c r="I41" s="136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25" customHeight="1">
      <c r="A42" s="16">
        <v>36</v>
      </c>
      <c r="B42" s="332">
        <v>43248</v>
      </c>
      <c r="C42" s="115" t="s">
        <v>85</v>
      </c>
      <c r="D42" s="116" t="s">
        <v>847</v>
      </c>
      <c r="E42" s="117" t="s">
        <v>848</v>
      </c>
      <c r="F42" s="141" t="s">
        <v>13</v>
      </c>
      <c r="G42" s="142"/>
      <c r="H42" s="143"/>
      <c r="I42" s="143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  <c r="AB42" s="3"/>
      <c r="AK42" s="5"/>
      <c r="AM42" s="5"/>
      <c r="AN42" s="4"/>
    </row>
    <row r="43" spans="1:40" s="2" customFormat="1" ht="16.25" customHeight="1">
      <c r="A43" s="27">
        <v>37</v>
      </c>
      <c r="B43" s="330">
        <v>43249</v>
      </c>
      <c r="C43" s="110" t="s">
        <v>85</v>
      </c>
      <c r="D43" s="111" t="s">
        <v>849</v>
      </c>
      <c r="E43" s="112" t="s">
        <v>850</v>
      </c>
      <c r="F43" s="113" t="s">
        <v>14</v>
      </c>
      <c r="G43" s="107"/>
      <c r="H43" s="121"/>
      <c r="I43" s="121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30">
        <v>43250</v>
      </c>
      <c r="C44" s="110" t="s">
        <v>85</v>
      </c>
      <c r="D44" s="111" t="s">
        <v>851</v>
      </c>
      <c r="E44" s="112" t="s">
        <v>852</v>
      </c>
      <c r="F44" s="113" t="s">
        <v>17</v>
      </c>
      <c r="G44" s="107"/>
      <c r="H44" s="121"/>
      <c r="I44" s="121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25" customHeight="1">
      <c r="A45" s="27">
        <v>39</v>
      </c>
      <c r="B45" s="329">
        <v>43252</v>
      </c>
      <c r="C45" s="29" t="s">
        <v>85</v>
      </c>
      <c r="D45" s="30" t="s">
        <v>853</v>
      </c>
      <c r="E45" s="31" t="s">
        <v>155</v>
      </c>
      <c r="F45" s="75" t="s">
        <v>15</v>
      </c>
      <c r="G45" s="90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25" customHeight="1">
      <c r="A46" s="38">
        <v>40</v>
      </c>
      <c r="B46" s="266">
        <v>43253</v>
      </c>
      <c r="C46" s="40" t="s">
        <v>85</v>
      </c>
      <c r="D46" s="41" t="s">
        <v>854</v>
      </c>
      <c r="E46" s="42" t="s">
        <v>855</v>
      </c>
      <c r="F46" s="38" t="s">
        <v>16</v>
      </c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16.25" hidden="1" customHeight="1">
      <c r="A47" s="16"/>
      <c r="B47" s="313"/>
      <c r="C47" s="18"/>
      <c r="D47" s="19"/>
      <c r="E47" s="20"/>
      <c r="F47" s="16"/>
      <c r="G47" s="89"/>
      <c r="H47" s="49"/>
      <c r="I47" s="49"/>
      <c r="J47" s="49"/>
      <c r="K47" s="49"/>
      <c r="L47" s="49"/>
      <c r="M47" s="49"/>
      <c r="N47" s="49"/>
      <c r="O47" s="49"/>
      <c r="P47" s="24"/>
      <c r="Q47" s="24"/>
      <c r="R47" s="24"/>
      <c r="S47" s="24"/>
      <c r="T47" s="24"/>
      <c r="U47" s="24"/>
      <c r="V47" s="24"/>
      <c r="W47" s="24"/>
      <c r="X47" s="23"/>
      <c r="Y47" s="26"/>
      <c r="AB47" s="3"/>
      <c r="AK47" s="5"/>
      <c r="AM47" s="5"/>
      <c r="AN47" s="4"/>
    </row>
    <row r="48" spans="1:40" s="2" customFormat="1" ht="16.25" hidden="1" customHeight="1">
      <c r="A48" s="27"/>
      <c r="B48" s="329"/>
      <c r="C48" s="29"/>
      <c r="D48" s="30"/>
      <c r="E48" s="31"/>
      <c r="F48" s="27"/>
      <c r="G48" s="83"/>
      <c r="H48" s="33"/>
      <c r="I48" s="33"/>
      <c r="J48" s="33"/>
      <c r="K48" s="33"/>
      <c r="L48" s="33"/>
      <c r="M48" s="33"/>
      <c r="N48" s="33"/>
      <c r="O48" s="33"/>
      <c r="P48" s="34"/>
      <c r="Q48" s="34"/>
      <c r="R48" s="34"/>
      <c r="S48" s="34"/>
      <c r="T48" s="34"/>
      <c r="U48" s="34"/>
      <c r="V48" s="34"/>
      <c r="W48" s="34"/>
      <c r="X48" s="35"/>
      <c r="Y48" s="37"/>
      <c r="AB48" s="3"/>
      <c r="AK48" s="5"/>
      <c r="AM48" s="5"/>
      <c r="AN48" s="4"/>
    </row>
    <row r="49" spans="1:40" s="2" customFormat="1" ht="16.25" hidden="1" customHeight="1">
      <c r="A49" s="27"/>
      <c r="B49" s="28"/>
      <c r="C49" s="29"/>
      <c r="D49" s="30"/>
      <c r="E49" s="31"/>
      <c r="F49" s="27"/>
      <c r="G49" s="83"/>
      <c r="H49" s="33"/>
      <c r="I49" s="33"/>
      <c r="J49" s="33"/>
      <c r="K49" s="33"/>
      <c r="L49" s="33"/>
      <c r="M49" s="33"/>
      <c r="N49" s="33"/>
      <c r="O49" s="33"/>
      <c r="P49" s="34"/>
      <c r="Q49" s="34"/>
      <c r="R49" s="34"/>
      <c r="S49" s="34"/>
      <c r="T49" s="34"/>
      <c r="U49" s="34"/>
      <c r="V49" s="34"/>
      <c r="W49" s="34"/>
      <c r="X49" s="35"/>
      <c r="Y49" s="37"/>
      <c r="AB49" s="3"/>
      <c r="AK49" s="5"/>
      <c r="AM49" s="5"/>
      <c r="AN49" s="4"/>
    </row>
    <row r="50" spans="1:40" s="2" customFormat="1" ht="16.25" hidden="1" customHeight="1">
      <c r="A50" s="38"/>
      <c r="B50" s="39"/>
      <c r="C50" s="40"/>
      <c r="D50" s="41"/>
      <c r="E50" s="42"/>
      <c r="F50" s="38"/>
      <c r="G50" s="84"/>
      <c r="H50" s="44"/>
      <c r="I50" s="44"/>
      <c r="J50" s="44"/>
      <c r="K50" s="44"/>
      <c r="L50" s="44"/>
      <c r="M50" s="44"/>
      <c r="N50" s="44"/>
      <c r="O50" s="44"/>
      <c r="P50" s="45"/>
      <c r="Q50" s="45"/>
      <c r="R50" s="45"/>
      <c r="S50" s="45"/>
      <c r="T50" s="45"/>
      <c r="U50" s="45"/>
      <c r="V50" s="45"/>
      <c r="W50" s="45"/>
      <c r="X50" s="46"/>
      <c r="Y50" s="76"/>
      <c r="AB50" s="3"/>
      <c r="AK50" s="5"/>
      <c r="AM50" s="5"/>
      <c r="AN50" s="4"/>
    </row>
    <row r="51" spans="1:40" s="2" customFormat="1" ht="6" customHeight="1">
      <c r="A51" s="78"/>
      <c r="B51" s="206"/>
      <c r="C51" s="207"/>
      <c r="D51" s="208"/>
      <c r="E51" s="209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7"/>
      <c r="Q51" s="77"/>
      <c r="R51" s="77"/>
      <c r="S51" s="77"/>
      <c r="T51" s="77"/>
      <c r="U51" s="77"/>
      <c r="V51" s="77"/>
      <c r="W51" s="77"/>
      <c r="X51" s="210"/>
      <c r="Y51" s="211"/>
      <c r="AB51" s="3"/>
      <c r="AK51" s="5"/>
      <c r="AM51" s="5"/>
      <c r="AN51" s="4"/>
    </row>
    <row r="52" spans="1:40" s="2" customFormat="1" ht="16.25" customHeight="1">
      <c r="A52" s="77"/>
      <c r="B52" s="81" t="s">
        <v>24</v>
      </c>
      <c r="C52" s="78"/>
      <c r="E52" s="78">
        <f>I52+O52</f>
        <v>40</v>
      </c>
      <c r="F52" s="79" t="s">
        <v>6</v>
      </c>
      <c r="G52" s="259" t="s">
        <v>11</v>
      </c>
      <c r="H52" s="81"/>
      <c r="I52" s="78">
        <f>COUNTIF($C$7:$C$50,"ช")</f>
        <v>10</v>
      </c>
      <c r="K52" s="80" t="s">
        <v>8</v>
      </c>
      <c r="L52" s="81"/>
      <c r="M52" s="259" t="s">
        <v>7</v>
      </c>
      <c r="N52" s="259"/>
      <c r="O52" s="78">
        <f>COUNTIF($C$7:$C$50,"ญ")</f>
        <v>30</v>
      </c>
      <c r="P52" s="77"/>
      <c r="Q52" s="80" t="s">
        <v>8</v>
      </c>
      <c r="X52" s="77"/>
      <c r="Y52" s="77"/>
    </row>
    <row r="53" spans="1:40" s="102" customFormat="1" ht="17" hidden="1" customHeight="1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40" s="100" customFormat="1" ht="15" hidden="1" customHeight="1">
      <c r="A54" s="95"/>
      <c r="B54" s="96"/>
      <c r="C54" s="95"/>
      <c r="D54" s="264" t="s">
        <v>13</v>
      </c>
      <c r="E54" s="264">
        <f>COUNTIF($F$7:$F$50,"แดง")</f>
        <v>8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40" s="100" customFormat="1" ht="15" hidden="1" customHeight="1">
      <c r="A55" s="95"/>
      <c r="B55" s="96"/>
      <c r="C55" s="95"/>
      <c r="D55" s="264" t="s">
        <v>14</v>
      </c>
      <c r="E55" s="264">
        <f>COUNTIF($F$7:$F$50,"เหลือง")</f>
        <v>8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40" s="100" customFormat="1" ht="15" hidden="1" customHeight="1">
      <c r="A56" s="95"/>
      <c r="B56" s="96"/>
      <c r="C56" s="95"/>
      <c r="D56" s="264" t="s">
        <v>15</v>
      </c>
      <c r="E56" s="264">
        <f>COUNTIF($F$7:$F$50,"น้ำเงิน")</f>
        <v>8</v>
      </c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</row>
    <row r="57" spans="1:40" s="100" customFormat="1" ht="15" hidden="1" customHeight="1">
      <c r="A57" s="95"/>
      <c r="B57" s="96"/>
      <c r="C57" s="95"/>
      <c r="D57" s="264" t="s">
        <v>16</v>
      </c>
      <c r="E57" s="264">
        <f>COUNTIF($F$7:$F$50,"ม่วง")</f>
        <v>8</v>
      </c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</row>
    <row r="58" spans="1:40" s="100" customFormat="1" ht="15" hidden="1" customHeight="1">
      <c r="A58" s="95"/>
      <c r="B58" s="96"/>
      <c r="C58" s="95"/>
      <c r="D58" s="264" t="s">
        <v>17</v>
      </c>
      <c r="E58" s="264">
        <f>COUNTIF($F$7:$F$50,"ฟ้า")</f>
        <v>8</v>
      </c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</row>
    <row r="59" spans="1:40" s="100" customFormat="1" ht="15" hidden="1" customHeight="1">
      <c r="A59" s="95"/>
      <c r="B59" s="96"/>
      <c r="C59" s="95"/>
      <c r="D59" s="264" t="s">
        <v>5</v>
      </c>
      <c r="E59" s="264">
        <f>SUM(E54:E58)</f>
        <v>40</v>
      </c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</row>
    <row r="60" spans="1:40" s="100" customFormat="1" ht="15" hidden="1" customHeight="1">
      <c r="B60" s="97"/>
      <c r="C60" s="98"/>
      <c r="D60" s="99"/>
      <c r="E60" s="99"/>
    </row>
    <row r="62" spans="1:40" ht="15" customHeight="1">
      <c r="C62" s="10"/>
      <c r="D62" s="12"/>
      <c r="E62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55"/>
  <sheetViews>
    <sheetView tabSelected="1" topLeftCell="A10" zoomScale="120" zoomScaleNormal="120" workbookViewId="0">
      <selection activeCell="S26" sqref="S2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7" style="9" customWidth="1"/>
    <col min="7" max="7" width="6.19921875" style="9" customWidth="1"/>
    <col min="8" max="23" width="3" style="1" customWidth="1"/>
    <col min="24" max="24" width="3.59765625" style="1" customWidth="1"/>
    <col min="25" max="25" width="2.796875" style="1" customWidth="1"/>
    <col min="26" max="16384" width="9.19921875" style="1"/>
  </cols>
  <sheetData>
    <row r="1" spans="1:39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ม.6'!B26</f>
        <v>นายวิวัฒน์ สกูลหรัง</v>
      </c>
    </row>
    <row r="2" spans="1:39" s="13" customFormat="1" ht="18" customHeight="1">
      <c r="B2" s="181" t="s">
        <v>57</v>
      </c>
      <c r="C2" s="178"/>
      <c r="D2" s="179"/>
      <c r="E2" s="180" t="s">
        <v>76</v>
      </c>
      <c r="M2" s="13" t="s">
        <v>58</v>
      </c>
      <c r="R2" s="13" t="str">
        <f>'ยอด ม.6'!B27</f>
        <v>................-.................</v>
      </c>
    </row>
    <row r="3" spans="1:39" s="14" customFormat="1" ht="17.25" customHeight="1">
      <c r="A3" s="93" t="s">
        <v>111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</row>
    <row r="4" spans="1:39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5"/>
      <c r="V4" s="182" t="s">
        <v>60</v>
      </c>
      <c r="W4" s="381">
        <f>'ยอด ม.6'!F26</f>
        <v>521</v>
      </c>
      <c r="X4" s="381"/>
      <c r="Y4" s="200"/>
    </row>
    <row r="5" spans="1:39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19" t="s">
        <v>169</v>
      </c>
      <c r="G5" s="399" t="s">
        <v>3</v>
      </c>
      <c r="H5" s="185"/>
      <c r="I5" s="185"/>
      <c r="J5" s="185"/>
      <c r="K5" s="185"/>
      <c r="L5" s="185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229"/>
      <c r="Y5" s="201"/>
    </row>
    <row r="6" spans="1:39" s="94" customFormat="1" ht="18" customHeight="1">
      <c r="A6" s="383"/>
      <c r="B6" s="385"/>
      <c r="C6" s="387"/>
      <c r="D6" s="389"/>
      <c r="E6" s="391"/>
      <c r="F6" s="320" t="s">
        <v>170</v>
      </c>
      <c r="G6" s="399"/>
      <c r="H6" s="190"/>
      <c r="I6" s="190"/>
      <c r="J6" s="190"/>
      <c r="K6" s="190"/>
      <c r="L6" s="190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232"/>
      <c r="Y6" s="201"/>
    </row>
    <row r="7" spans="1:39" s="2" customFormat="1" ht="16.25" customHeight="1">
      <c r="A7" s="16">
        <v>1</v>
      </c>
      <c r="B7" s="114">
        <v>41017</v>
      </c>
      <c r="C7" s="115" t="s">
        <v>82</v>
      </c>
      <c r="D7" s="116" t="s">
        <v>856</v>
      </c>
      <c r="E7" s="117" t="s">
        <v>857</v>
      </c>
      <c r="F7" s="158" t="s">
        <v>106</v>
      </c>
      <c r="G7" s="158" t="s">
        <v>17</v>
      </c>
      <c r="H7" s="341"/>
      <c r="I7" s="274"/>
      <c r="J7" s="274"/>
      <c r="K7" s="120"/>
      <c r="L7" s="23"/>
      <c r="M7" s="23"/>
      <c r="N7" s="23"/>
      <c r="O7" s="23"/>
      <c r="P7" s="23"/>
      <c r="Q7" s="23"/>
      <c r="R7" s="23"/>
      <c r="S7" s="24"/>
      <c r="T7" s="24"/>
      <c r="U7" s="24"/>
      <c r="V7" s="24"/>
      <c r="W7" s="24"/>
      <c r="X7" s="26"/>
    </row>
    <row r="8" spans="1:39" s="2" customFormat="1" ht="16.25" customHeight="1">
      <c r="A8" s="27">
        <v>2</v>
      </c>
      <c r="B8" s="109">
        <v>41168</v>
      </c>
      <c r="C8" s="110" t="s">
        <v>82</v>
      </c>
      <c r="D8" s="111" t="s">
        <v>912</v>
      </c>
      <c r="E8" s="112" t="s">
        <v>913</v>
      </c>
      <c r="F8" s="157" t="s">
        <v>105</v>
      </c>
      <c r="G8" s="157" t="s">
        <v>13</v>
      </c>
      <c r="H8" s="350" t="s">
        <v>933</v>
      </c>
      <c r="I8" s="275"/>
      <c r="J8" s="275"/>
      <c r="K8" s="121"/>
      <c r="L8" s="33"/>
      <c r="M8" s="33"/>
      <c r="N8" s="33"/>
      <c r="O8" s="33"/>
      <c r="P8" s="33"/>
      <c r="Q8" s="33"/>
      <c r="R8" s="33"/>
      <c r="S8" s="34"/>
      <c r="T8" s="34"/>
      <c r="U8" s="34"/>
      <c r="V8" s="34"/>
      <c r="W8" s="34"/>
      <c r="X8" s="37"/>
    </row>
    <row r="9" spans="1:39" s="2" customFormat="1" ht="16.25" customHeight="1">
      <c r="A9" s="27">
        <v>3</v>
      </c>
      <c r="B9" s="109">
        <v>41212</v>
      </c>
      <c r="C9" s="110" t="s">
        <v>82</v>
      </c>
      <c r="D9" s="111" t="s">
        <v>858</v>
      </c>
      <c r="E9" s="112" t="s">
        <v>859</v>
      </c>
      <c r="F9" s="157" t="s">
        <v>107</v>
      </c>
      <c r="G9" s="157" t="s">
        <v>14</v>
      </c>
      <c r="H9" s="107"/>
      <c r="I9" s="275"/>
      <c r="J9" s="275"/>
      <c r="K9" s="121"/>
      <c r="L9" s="33"/>
      <c r="M9" s="33"/>
      <c r="N9" s="33"/>
      <c r="O9" s="33"/>
      <c r="P9" s="33"/>
      <c r="Q9" s="33"/>
      <c r="R9" s="33"/>
      <c r="S9" s="34"/>
      <c r="T9" s="34"/>
      <c r="U9" s="34"/>
      <c r="V9" s="34"/>
      <c r="W9" s="34"/>
      <c r="X9" s="37"/>
    </row>
    <row r="10" spans="1:39" s="2" customFormat="1" ht="16.25" customHeight="1">
      <c r="A10" s="27">
        <v>4</v>
      </c>
      <c r="B10" s="240">
        <v>41218</v>
      </c>
      <c r="C10" s="110" t="s">
        <v>82</v>
      </c>
      <c r="D10" s="111" t="s">
        <v>860</v>
      </c>
      <c r="E10" s="112" t="s">
        <v>861</v>
      </c>
      <c r="F10" s="157" t="s">
        <v>107</v>
      </c>
      <c r="G10" s="157" t="s">
        <v>15</v>
      </c>
      <c r="H10" s="107"/>
      <c r="I10" s="275"/>
      <c r="J10" s="275"/>
      <c r="K10" s="121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7"/>
      <c r="AA10" s="3"/>
      <c r="AJ10" s="5"/>
      <c r="AL10" s="5"/>
      <c r="AM10" s="4"/>
    </row>
    <row r="11" spans="1:39" s="2" customFormat="1" ht="16.25" customHeight="1">
      <c r="A11" s="38">
        <v>5</v>
      </c>
      <c r="B11" s="235">
        <v>41272</v>
      </c>
      <c r="C11" s="236" t="s">
        <v>82</v>
      </c>
      <c r="D11" s="237" t="s">
        <v>862</v>
      </c>
      <c r="E11" s="238" t="s">
        <v>863</v>
      </c>
      <c r="F11" s="239" t="s">
        <v>106</v>
      </c>
      <c r="G11" s="239" t="s">
        <v>16</v>
      </c>
      <c r="H11" s="127"/>
      <c r="I11" s="276"/>
      <c r="J11" s="276"/>
      <c r="K11" s="104"/>
      <c r="L11" s="44"/>
      <c r="M11" s="44"/>
      <c r="N11" s="44"/>
      <c r="O11" s="44"/>
      <c r="P11" s="44"/>
      <c r="Q11" s="44"/>
      <c r="R11" s="44"/>
      <c r="S11" s="45"/>
      <c r="T11" s="45"/>
      <c r="U11" s="45"/>
      <c r="V11" s="45"/>
      <c r="W11" s="45"/>
      <c r="X11" s="48"/>
      <c r="AA11" s="3"/>
      <c r="AJ11" s="5"/>
      <c r="AL11" s="5"/>
      <c r="AM11" s="4"/>
    </row>
    <row r="12" spans="1:39" s="2" customFormat="1" ht="16.25" customHeight="1">
      <c r="A12" s="73">
        <v>6</v>
      </c>
      <c r="B12" s="233">
        <v>41275</v>
      </c>
      <c r="C12" s="128" t="s">
        <v>82</v>
      </c>
      <c r="D12" s="129" t="s">
        <v>864</v>
      </c>
      <c r="E12" s="130" t="s">
        <v>865</v>
      </c>
      <c r="F12" s="160" t="s">
        <v>107</v>
      </c>
      <c r="G12" s="160" t="s">
        <v>17</v>
      </c>
      <c r="H12" s="131"/>
      <c r="I12" s="277"/>
      <c r="J12" s="277"/>
      <c r="K12" s="132"/>
      <c r="L12" s="58"/>
      <c r="M12" s="58"/>
      <c r="N12" s="58"/>
      <c r="O12" s="58"/>
      <c r="P12" s="23"/>
      <c r="Q12" s="23"/>
      <c r="R12" s="23"/>
      <c r="S12" s="24"/>
      <c r="T12" s="24"/>
      <c r="U12" s="24"/>
      <c r="V12" s="24"/>
      <c r="W12" s="24"/>
      <c r="X12" s="26"/>
      <c r="AA12" s="3"/>
      <c r="AJ12" s="5"/>
      <c r="AL12" s="5"/>
      <c r="AM12" s="4"/>
    </row>
    <row r="13" spans="1:39" s="2" customFormat="1" ht="16.25" customHeight="1">
      <c r="A13" s="27">
        <v>7</v>
      </c>
      <c r="B13" s="109">
        <v>41302</v>
      </c>
      <c r="C13" s="110" t="s">
        <v>82</v>
      </c>
      <c r="D13" s="111" t="s">
        <v>866</v>
      </c>
      <c r="E13" s="112" t="s">
        <v>867</v>
      </c>
      <c r="F13" s="157" t="s">
        <v>106</v>
      </c>
      <c r="G13" s="157" t="s">
        <v>13</v>
      </c>
      <c r="H13" s="339"/>
      <c r="I13" s="275"/>
      <c r="J13" s="275"/>
      <c r="K13" s="121"/>
      <c r="L13" s="33"/>
      <c r="M13" s="33"/>
      <c r="N13" s="33"/>
      <c r="O13" s="33"/>
      <c r="P13" s="33"/>
      <c r="Q13" s="33"/>
      <c r="R13" s="33"/>
      <c r="S13" s="34"/>
      <c r="T13" s="34"/>
      <c r="U13" s="34"/>
      <c r="V13" s="34"/>
      <c r="W13" s="34"/>
      <c r="X13" s="37"/>
      <c r="AA13" s="3"/>
      <c r="AJ13" s="5"/>
      <c r="AL13" s="5"/>
      <c r="AM13" s="4"/>
    </row>
    <row r="14" spans="1:39" s="2" customFormat="1" ht="16.25" customHeight="1">
      <c r="A14" s="27">
        <v>8</v>
      </c>
      <c r="B14" s="109">
        <v>41314</v>
      </c>
      <c r="C14" s="110" t="s">
        <v>82</v>
      </c>
      <c r="D14" s="111" t="s">
        <v>868</v>
      </c>
      <c r="E14" s="112" t="s">
        <v>869</v>
      </c>
      <c r="F14" s="157" t="s">
        <v>106</v>
      </c>
      <c r="G14" s="157" t="s">
        <v>17</v>
      </c>
      <c r="H14" s="107"/>
      <c r="I14" s="275"/>
      <c r="J14" s="275"/>
      <c r="K14" s="121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7"/>
      <c r="AA14" s="3"/>
      <c r="AJ14" s="5"/>
      <c r="AL14" s="5"/>
      <c r="AM14" s="4"/>
    </row>
    <row r="15" spans="1:39" s="2" customFormat="1" ht="16.25" customHeight="1">
      <c r="A15" s="27">
        <v>9</v>
      </c>
      <c r="B15" s="240">
        <v>41318</v>
      </c>
      <c r="C15" s="110" t="s">
        <v>82</v>
      </c>
      <c r="D15" s="111" t="s">
        <v>870</v>
      </c>
      <c r="E15" s="112" t="s">
        <v>871</v>
      </c>
      <c r="F15" s="157" t="s">
        <v>107</v>
      </c>
      <c r="G15" s="157" t="s">
        <v>14</v>
      </c>
      <c r="H15" s="107"/>
      <c r="I15" s="275"/>
      <c r="J15" s="275"/>
      <c r="K15" s="121"/>
      <c r="L15" s="33"/>
      <c r="M15" s="33"/>
      <c r="N15" s="33"/>
      <c r="O15" s="85"/>
      <c r="P15" s="33"/>
      <c r="Q15" s="33"/>
      <c r="R15" s="33"/>
      <c r="S15" s="34"/>
      <c r="T15" s="34"/>
      <c r="U15" s="34"/>
      <c r="V15" s="34"/>
      <c r="W15" s="34"/>
      <c r="X15" s="37"/>
      <c r="AA15" s="3"/>
      <c r="AJ15" s="5"/>
      <c r="AL15" s="5"/>
      <c r="AM15" s="4"/>
    </row>
    <row r="16" spans="1:39" s="2" customFormat="1" ht="16.25" customHeight="1">
      <c r="A16" s="38">
        <v>10</v>
      </c>
      <c r="B16" s="235">
        <v>41394</v>
      </c>
      <c r="C16" s="236" t="s">
        <v>82</v>
      </c>
      <c r="D16" s="237" t="s">
        <v>872</v>
      </c>
      <c r="E16" s="238" t="s">
        <v>873</v>
      </c>
      <c r="F16" s="239" t="s">
        <v>105</v>
      </c>
      <c r="G16" s="239" t="s">
        <v>15</v>
      </c>
      <c r="H16" s="127"/>
      <c r="I16" s="276"/>
      <c r="J16" s="276"/>
      <c r="K16" s="104"/>
      <c r="L16" s="44"/>
      <c r="M16" s="44"/>
      <c r="N16" s="44"/>
      <c r="O16" s="44"/>
      <c r="P16" s="44"/>
      <c r="Q16" s="44"/>
      <c r="R16" s="44"/>
      <c r="S16" s="45"/>
      <c r="T16" s="45"/>
      <c r="U16" s="45"/>
      <c r="V16" s="45"/>
      <c r="W16" s="45"/>
      <c r="X16" s="48"/>
      <c r="AA16" s="3"/>
      <c r="AJ16" s="5"/>
      <c r="AL16" s="5"/>
      <c r="AM16" s="4"/>
    </row>
    <row r="17" spans="1:39" s="2" customFormat="1" ht="16.25" customHeight="1">
      <c r="A17" s="73">
        <v>11</v>
      </c>
      <c r="B17" s="233">
        <v>41402</v>
      </c>
      <c r="C17" s="128" t="s">
        <v>82</v>
      </c>
      <c r="D17" s="129" t="s">
        <v>874</v>
      </c>
      <c r="E17" s="130" t="s">
        <v>875</v>
      </c>
      <c r="F17" s="160" t="s">
        <v>105</v>
      </c>
      <c r="G17" s="160" t="s">
        <v>17</v>
      </c>
      <c r="H17" s="119"/>
      <c r="I17" s="274"/>
      <c r="J17" s="274"/>
      <c r="K17" s="120"/>
      <c r="L17" s="23"/>
      <c r="M17" s="23"/>
      <c r="N17" s="23"/>
      <c r="O17" s="49"/>
      <c r="P17" s="49"/>
      <c r="Q17" s="49"/>
      <c r="R17" s="49"/>
      <c r="S17" s="24"/>
      <c r="T17" s="24"/>
      <c r="U17" s="24"/>
      <c r="V17" s="24"/>
      <c r="W17" s="24"/>
      <c r="X17" s="26"/>
      <c r="AA17" s="3"/>
      <c r="AJ17" s="5"/>
      <c r="AL17" s="5"/>
      <c r="AM17" s="4"/>
    </row>
    <row r="18" spans="1:39" s="2" customFormat="1" ht="16.25" customHeight="1">
      <c r="A18" s="27">
        <v>12</v>
      </c>
      <c r="B18" s="109">
        <v>41424</v>
      </c>
      <c r="C18" s="110" t="s">
        <v>82</v>
      </c>
      <c r="D18" s="144" t="s">
        <v>876</v>
      </c>
      <c r="E18" s="112" t="s">
        <v>96</v>
      </c>
      <c r="F18" s="157" t="s">
        <v>107</v>
      </c>
      <c r="G18" s="157" t="s">
        <v>13</v>
      </c>
      <c r="H18" s="339"/>
      <c r="I18" s="275"/>
      <c r="J18" s="275"/>
      <c r="K18" s="121"/>
      <c r="L18" s="33"/>
      <c r="M18" s="33"/>
      <c r="N18" s="33"/>
      <c r="O18" s="35"/>
      <c r="P18" s="35"/>
      <c r="Q18" s="35"/>
      <c r="R18" s="35"/>
      <c r="S18" s="34"/>
      <c r="T18" s="34"/>
      <c r="U18" s="34"/>
      <c r="V18" s="34"/>
      <c r="W18" s="34"/>
      <c r="X18" s="37"/>
      <c r="AA18" s="3"/>
      <c r="AJ18" s="5"/>
      <c r="AL18" s="5"/>
      <c r="AM18" s="4"/>
    </row>
    <row r="19" spans="1:39" s="2" customFormat="1" ht="16.25" customHeight="1">
      <c r="A19" s="27">
        <v>13</v>
      </c>
      <c r="B19" s="109">
        <v>43254</v>
      </c>
      <c r="C19" s="110" t="s">
        <v>82</v>
      </c>
      <c r="D19" s="111" t="s">
        <v>103</v>
      </c>
      <c r="E19" s="112" t="s">
        <v>877</v>
      </c>
      <c r="F19" s="157" t="s">
        <v>106</v>
      </c>
      <c r="G19" s="157" t="s">
        <v>14</v>
      </c>
      <c r="H19" s="339"/>
      <c r="I19" s="275"/>
      <c r="J19" s="275"/>
      <c r="K19" s="121"/>
      <c r="L19" s="33"/>
      <c r="M19" s="33"/>
      <c r="N19" s="33"/>
      <c r="O19" s="33"/>
      <c r="P19" s="33"/>
      <c r="Q19" s="33"/>
      <c r="R19" s="33"/>
      <c r="S19" s="34"/>
      <c r="T19" s="34"/>
      <c r="U19" s="34"/>
      <c r="V19" s="34"/>
      <c r="W19" s="34"/>
      <c r="X19" s="37"/>
      <c r="Z19" s="267"/>
      <c r="AA19" s="3"/>
      <c r="AJ19" s="5"/>
      <c r="AL19" s="5"/>
      <c r="AM19" s="4"/>
    </row>
    <row r="20" spans="1:39" s="2" customFormat="1" ht="16.25" customHeight="1">
      <c r="A20" s="27">
        <v>14</v>
      </c>
      <c r="B20" s="109">
        <v>43255</v>
      </c>
      <c r="C20" s="110" t="s">
        <v>82</v>
      </c>
      <c r="D20" s="111" t="s">
        <v>878</v>
      </c>
      <c r="E20" s="112" t="s">
        <v>879</v>
      </c>
      <c r="F20" s="157" t="s">
        <v>107</v>
      </c>
      <c r="G20" s="157" t="s">
        <v>14</v>
      </c>
      <c r="H20" s="107"/>
      <c r="I20" s="275"/>
      <c r="J20" s="275"/>
      <c r="K20" s="121"/>
      <c r="L20" s="33"/>
      <c r="M20" s="33"/>
      <c r="N20" s="33"/>
      <c r="O20" s="33"/>
      <c r="P20" s="33"/>
      <c r="Q20" s="33"/>
      <c r="R20" s="33"/>
      <c r="S20" s="34"/>
      <c r="T20" s="34"/>
      <c r="U20" s="34"/>
      <c r="V20" s="34"/>
      <c r="W20" s="34"/>
      <c r="X20" s="37"/>
      <c r="AA20" s="3"/>
      <c r="AJ20" s="5"/>
      <c r="AL20" s="5"/>
      <c r="AM20" s="4"/>
    </row>
    <row r="21" spans="1:39" s="2" customFormat="1" ht="16.25" customHeight="1">
      <c r="A21" s="234">
        <v>15</v>
      </c>
      <c r="B21" s="235">
        <v>43256</v>
      </c>
      <c r="C21" s="236" t="s">
        <v>82</v>
      </c>
      <c r="D21" s="237" t="s">
        <v>93</v>
      </c>
      <c r="E21" s="238" t="s">
        <v>880</v>
      </c>
      <c r="F21" s="239" t="s">
        <v>107</v>
      </c>
      <c r="G21" s="239" t="s">
        <v>15</v>
      </c>
      <c r="H21" s="340"/>
      <c r="I21" s="276"/>
      <c r="J21" s="276"/>
      <c r="K21" s="104"/>
      <c r="L21" s="44"/>
      <c r="M21" s="44"/>
      <c r="N21" s="44"/>
      <c r="O21" s="44"/>
      <c r="P21" s="44"/>
      <c r="Q21" s="44"/>
      <c r="R21" s="44"/>
      <c r="S21" s="45"/>
      <c r="T21" s="45"/>
      <c r="U21" s="45"/>
      <c r="V21" s="45"/>
      <c r="W21" s="45"/>
      <c r="X21" s="76"/>
      <c r="AA21" s="3"/>
      <c r="AJ21" s="5"/>
      <c r="AL21" s="5"/>
      <c r="AM21" s="4"/>
    </row>
    <row r="22" spans="1:39" s="2" customFormat="1" ht="16.25" customHeight="1">
      <c r="A22" s="16">
        <v>16</v>
      </c>
      <c r="B22" s="28">
        <v>43257</v>
      </c>
      <c r="C22" s="29" t="s">
        <v>82</v>
      </c>
      <c r="D22" s="30" t="s">
        <v>881</v>
      </c>
      <c r="E22" s="31" t="s">
        <v>882</v>
      </c>
      <c r="F22" s="342" t="s">
        <v>105</v>
      </c>
      <c r="G22" s="27" t="s">
        <v>16</v>
      </c>
      <c r="H22" s="343"/>
      <c r="I22" s="33"/>
      <c r="J22" s="33"/>
      <c r="K22" s="33"/>
      <c r="L22" s="56"/>
      <c r="M22" s="56"/>
      <c r="N22" s="56"/>
      <c r="O22" s="56"/>
      <c r="P22" s="56"/>
      <c r="Q22" s="56"/>
      <c r="R22" s="56"/>
      <c r="S22" s="57"/>
      <c r="T22" s="57"/>
      <c r="U22" s="57"/>
      <c r="V22" s="57"/>
      <c r="W22" s="57"/>
      <c r="X22" s="202"/>
      <c r="AA22" s="3"/>
      <c r="AJ22" s="5"/>
      <c r="AL22" s="5"/>
      <c r="AM22" s="4"/>
    </row>
    <row r="23" spans="1:39" s="2" customFormat="1" ht="16.25" customHeight="1">
      <c r="A23" s="73">
        <v>17</v>
      </c>
      <c r="B23" s="233">
        <v>40625</v>
      </c>
      <c r="C23" s="128" t="s">
        <v>85</v>
      </c>
      <c r="D23" s="129" t="s">
        <v>158</v>
      </c>
      <c r="E23" s="130" t="s">
        <v>159</v>
      </c>
      <c r="F23" s="160" t="s">
        <v>106</v>
      </c>
      <c r="G23" s="160" t="s">
        <v>14</v>
      </c>
      <c r="H23" s="350" t="s">
        <v>933</v>
      </c>
      <c r="I23" s="277"/>
      <c r="J23" s="277"/>
      <c r="K23" s="132"/>
      <c r="L23" s="58"/>
      <c r="M23" s="58"/>
      <c r="N23" s="58"/>
      <c r="O23" s="56"/>
      <c r="P23" s="56"/>
      <c r="Q23" s="56"/>
      <c r="R23" s="56"/>
      <c r="S23" s="57"/>
      <c r="T23" s="57"/>
      <c r="U23" s="57"/>
      <c r="V23" s="57"/>
      <c r="W23" s="57"/>
      <c r="X23" s="202"/>
      <c r="AA23" s="3"/>
      <c r="AJ23" s="5"/>
      <c r="AL23" s="5"/>
      <c r="AM23" s="4"/>
    </row>
    <row r="24" spans="1:39" s="2" customFormat="1" ht="16.25" customHeight="1">
      <c r="A24" s="27">
        <v>18</v>
      </c>
      <c r="B24" s="109">
        <v>40632</v>
      </c>
      <c r="C24" s="110" t="s">
        <v>85</v>
      </c>
      <c r="D24" s="111" t="s">
        <v>883</v>
      </c>
      <c r="E24" s="112" t="s">
        <v>884</v>
      </c>
      <c r="F24" s="157" t="s">
        <v>107</v>
      </c>
      <c r="G24" s="157" t="s">
        <v>15</v>
      </c>
      <c r="H24" s="107"/>
      <c r="I24" s="275"/>
      <c r="J24" s="275"/>
      <c r="K24" s="121"/>
      <c r="L24" s="33"/>
      <c r="M24" s="33"/>
      <c r="N24" s="33"/>
      <c r="O24" s="35"/>
      <c r="P24" s="35"/>
      <c r="Q24" s="35"/>
      <c r="R24" s="35"/>
      <c r="S24" s="34"/>
      <c r="T24" s="34"/>
      <c r="U24" s="34"/>
      <c r="V24" s="34"/>
      <c r="W24" s="34"/>
      <c r="X24" s="37"/>
      <c r="AA24" s="3"/>
      <c r="AJ24" s="5"/>
      <c r="AL24" s="5"/>
      <c r="AM24" s="4"/>
    </row>
    <row r="25" spans="1:39" s="2" customFormat="1" ht="16.25" customHeight="1">
      <c r="A25" s="27">
        <v>19</v>
      </c>
      <c r="B25" s="109">
        <v>41072</v>
      </c>
      <c r="C25" s="110" t="s">
        <v>85</v>
      </c>
      <c r="D25" s="111" t="s">
        <v>153</v>
      </c>
      <c r="E25" s="112" t="s">
        <v>885</v>
      </c>
      <c r="F25" s="157" t="s">
        <v>107</v>
      </c>
      <c r="G25" s="157" t="s">
        <v>17</v>
      </c>
      <c r="H25" s="107"/>
      <c r="I25" s="275"/>
      <c r="J25" s="275"/>
      <c r="K25" s="121"/>
      <c r="L25" s="33"/>
      <c r="M25" s="33"/>
      <c r="N25" s="33"/>
      <c r="O25" s="33"/>
      <c r="P25" s="33"/>
      <c r="Q25" s="33"/>
      <c r="R25" s="33"/>
      <c r="S25" s="34"/>
      <c r="T25" s="34"/>
      <c r="U25" s="34"/>
      <c r="V25" s="34"/>
      <c r="W25" s="34"/>
      <c r="X25" s="37"/>
      <c r="AA25" s="3"/>
      <c r="AJ25" s="5"/>
      <c r="AL25" s="5"/>
      <c r="AM25" s="4"/>
    </row>
    <row r="26" spans="1:39" s="2" customFormat="1" ht="16.25" customHeight="1">
      <c r="A26" s="27">
        <v>20</v>
      </c>
      <c r="B26" s="109">
        <v>41109</v>
      </c>
      <c r="C26" s="110" t="s">
        <v>85</v>
      </c>
      <c r="D26" s="111" t="s">
        <v>91</v>
      </c>
      <c r="E26" s="112" t="s">
        <v>886</v>
      </c>
      <c r="F26" s="157" t="s">
        <v>105</v>
      </c>
      <c r="G26" s="157" t="s">
        <v>13</v>
      </c>
      <c r="H26" s="107"/>
      <c r="I26" s="275"/>
      <c r="J26" s="275"/>
      <c r="K26" s="121"/>
      <c r="L26" s="33"/>
      <c r="M26" s="33"/>
      <c r="N26" s="33"/>
      <c r="O26" s="33"/>
      <c r="P26" s="33"/>
      <c r="Q26" s="33"/>
      <c r="R26" s="33"/>
      <c r="S26" s="34"/>
      <c r="T26" s="34"/>
      <c r="U26" s="34"/>
      <c r="V26" s="34"/>
      <c r="W26" s="34"/>
      <c r="X26" s="37"/>
      <c r="AA26" s="3"/>
      <c r="AJ26" s="5"/>
      <c r="AL26" s="5"/>
      <c r="AM26" s="4"/>
    </row>
    <row r="27" spans="1:39" s="2" customFormat="1" ht="16.25" customHeight="1">
      <c r="A27" s="38">
        <v>21</v>
      </c>
      <c r="B27" s="122">
        <v>41162</v>
      </c>
      <c r="C27" s="123" t="s">
        <v>85</v>
      </c>
      <c r="D27" s="124" t="s">
        <v>887</v>
      </c>
      <c r="E27" s="125" t="s">
        <v>817</v>
      </c>
      <c r="F27" s="159" t="s">
        <v>106</v>
      </c>
      <c r="G27" s="159" t="s">
        <v>14</v>
      </c>
      <c r="H27" s="127"/>
      <c r="I27" s="276"/>
      <c r="J27" s="276"/>
      <c r="K27" s="104"/>
      <c r="L27" s="44"/>
      <c r="M27" s="44"/>
      <c r="N27" s="44"/>
      <c r="O27" s="44"/>
      <c r="P27" s="44"/>
      <c r="Q27" s="44"/>
      <c r="R27" s="44"/>
      <c r="S27" s="45"/>
      <c r="T27" s="45"/>
      <c r="U27" s="45"/>
      <c r="V27" s="45"/>
      <c r="W27" s="45"/>
      <c r="X27" s="48"/>
      <c r="AA27" s="3"/>
      <c r="AJ27" s="5"/>
      <c r="AL27" s="5"/>
      <c r="AM27" s="4"/>
    </row>
    <row r="28" spans="1:39" s="2" customFormat="1" ht="16.25" customHeight="1">
      <c r="A28" s="73">
        <v>22</v>
      </c>
      <c r="B28" s="233">
        <v>41194</v>
      </c>
      <c r="C28" s="128" t="s">
        <v>85</v>
      </c>
      <c r="D28" s="129" t="s">
        <v>94</v>
      </c>
      <c r="E28" s="130" t="s">
        <v>888</v>
      </c>
      <c r="F28" s="160" t="s">
        <v>107</v>
      </c>
      <c r="G28" s="160" t="s">
        <v>15</v>
      </c>
      <c r="H28" s="145"/>
      <c r="I28" s="278"/>
      <c r="J28" s="278"/>
      <c r="K28" s="146"/>
      <c r="L28" s="58"/>
      <c r="M28" s="58"/>
      <c r="N28" s="58"/>
      <c r="O28" s="56"/>
      <c r="P28" s="56"/>
      <c r="Q28" s="56"/>
      <c r="R28" s="56"/>
      <c r="S28" s="56"/>
      <c r="T28" s="57"/>
      <c r="U28" s="57"/>
      <c r="V28" s="57"/>
      <c r="W28" s="57"/>
      <c r="X28" s="26"/>
      <c r="AA28" s="3"/>
      <c r="AJ28" s="5"/>
      <c r="AL28" s="5"/>
      <c r="AM28" s="4"/>
    </row>
    <row r="29" spans="1:39" s="2" customFormat="1" ht="16.25" customHeight="1">
      <c r="A29" s="27">
        <v>23</v>
      </c>
      <c r="B29" s="109">
        <v>41196</v>
      </c>
      <c r="C29" s="110" t="s">
        <v>85</v>
      </c>
      <c r="D29" s="111" t="s">
        <v>95</v>
      </c>
      <c r="E29" s="112" t="s">
        <v>889</v>
      </c>
      <c r="F29" s="157" t="s">
        <v>105</v>
      </c>
      <c r="G29" s="157" t="s">
        <v>16</v>
      </c>
      <c r="H29" s="173"/>
      <c r="I29" s="279"/>
      <c r="J29" s="279"/>
      <c r="K29" s="174"/>
      <c r="L29" s="175"/>
      <c r="M29" s="175"/>
      <c r="N29" s="175"/>
      <c r="O29" s="175"/>
      <c r="P29" s="175"/>
      <c r="Q29" s="175"/>
      <c r="R29" s="175"/>
      <c r="S29" s="175"/>
      <c r="T29" s="176"/>
      <c r="U29" s="176"/>
      <c r="V29" s="176"/>
      <c r="W29" s="176"/>
      <c r="X29" s="37"/>
    </row>
    <row r="30" spans="1:39" s="2" customFormat="1" ht="16.25" customHeight="1">
      <c r="A30" s="27">
        <v>24</v>
      </c>
      <c r="B30" s="109">
        <v>41206</v>
      </c>
      <c r="C30" s="110" t="s">
        <v>85</v>
      </c>
      <c r="D30" s="111" t="s">
        <v>890</v>
      </c>
      <c r="E30" s="112" t="s">
        <v>891</v>
      </c>
      <c r="F30" s="157" t="s">
        <v>106</v>
      </c>
      <c r="G30" s="157" t="s">
        <v>17</v>
      </c>
      <c r="H30" s="107"/>
      <c r="I30" s="275"/>
      <c r="J30" s="275"/>
      <c r="K30" s="121"/>
      <c r="L30" s="33"/>
      <c r="M30" s="33"/>
      <c r="N30" s="33"/>
      <c r="O30" s="33"/>
      <c r="P30" s="33"/>
      <c r="Q30" s="33"/>
      <c r="R30" s="33"/>
      <c r="S30" s="33"/>
      <c r="T30" s="34"/>
      <c r="U30" s="34"/>
      <c r="V30" s="34"/>
      <c r="W30" s="34"/>
      <c r="X30" s="37"/>
    </row>
    <row r="31" spans="1:39" s="2" customFormat="1" ht="16.25" customHeight="1">
      <c r="A31" s="27">
        <v>25</v>
      </c>
      <c r="B31" s="109">
        <v>41208</v>
      </c>
      <c r="C31" s="110" t="s">
        <v>85</v>
      </c>
      <c r="D31" s="111" t="s">
        <v>892</v>
      </c>
      <c r="E31" s="112" t="s">
        <v>893</v>
      </c>
      <c r="F31" s="157" t="s">
        <v>106</v>
      </c>
      <c r="G31" s="157" t="s">
        <v>13</v>
      </c>
      <c r="H31" s="107"/>
      <c r="I31" s="275"/>
      <c r="J31" s="275"/>
      <c r="K31" s="121"/>
      <c r="L31" s="33"/>
      <c r="M31" s="33"/>
      <c r="N31" s="33"/>
      <c r="O31" s="33"/>
      <c r="P31" s="33"/>
      <c r="Q31" s="33"/>
      <c r="R31" s="33"/>
      <c r="S31" s="33"/>
      <c r="T31" s="34"/>
      <c r="U31" s="34"/>
      <c r="V31" s="34"/>
      <c r="W31" s="34"/>
      <c r="X31" s="37"/>
      <c r="AA31" s="3"/>
      <c r="AJ31" s="5"/>
      <c r="AL31" s="5"/>
      <c r="AM31" s="4"/>
    </row>
    <row r="32" spans="1:39" s="2" customFormat="1" ht="16.25" customHeight="1">
      <c r="A32" s="38">
        <v>26</v>
      </c>
      <c r="B32" s="122">
        <v>41211</v>
      </c>
      <c r="C32" s="123" t="s">
        <v>85</v>
      </c>
      <c r="D32" s="124" t="s">
        <v>894</v>
      </c>
      <c r="E32" s="125" t="s">
        <v>895</v>
      </c>
      <c r="F32" s="159" t="s">
        <v>106</v>
      </c>
      <c r="G32" s="159" t="s">
        <v>14</v>
      </c>
      <c r="H32" s="127"/>
      <c r="I32" s="276"/>
      <c r="J32" s="276"/>
      <c r="K32" s="104"/>
      <c r="L32" s="44"/>
      <c r="M32" s="44"/>
      <c r="N32" s="44"/>
      <c r="O32" s="44"/>
      <c r="P32" s="44"/>
      <c r="Q32" s="44"/>
      <c r="R32" s="44"/>
      <c r="S32" s="44"/>
      <c r="T32" s="45"/>
      <c r="U32" s="45"/>
      <c r="V32" s="45"/>
      <c r="W32" s="45"/>
      <c r="X32" s="76"/>
      <c r="AA32" s="3"/>
      <c r="AJ32" s="5"/>
      <c r="AL32" s="5"/>
      <c r="AM32" s="4"/>
    </row>
    <row r="33" spans="1:39" s="2" customFormat="1" ht="16.25" customHeight="1">
      <c r="A33" s="73">
        <v>27</v>
      </c>
      <c r="B33" s="233">
        <v>41244</v>
      </c>
      <c r="C33" s="128" t="s">
        <v>85</v>
      </c>
      <c r="D33" s="129" t="s">
        <v>630</v>
      </c>
      <c r="E33" s="130" t="s">
        <v>896</v>
      </c>
      <c r="F33" s="160" t="s">
        <v>105</v>
      </c>
      <c r="G33" s="160" t="s">
        <v>15</v>
      </c>
      <c r="H33" s="119"/>
      <c r="I33" s="274"/>
      <c r="J33" s="274"/>
      <c r="K33" s="120"/>
      <c r="L33" s="23"/>
      <c r="M33" s="23"/>
      <c r="N33" s="23"/>
      <c r="O33" s="49"/>
      <c r="P33" s="49"/>
      <c r="Q33" s="33"/>
      <c r="R33" s="49"/>
      <c r="S33" s="49"/>
      <c r="T33" s="24"/>
      <c r="U33" s="24"/>
      <c r="V33" s="24"/>
      <c r="W33" s="24"/>
      <c r="X33" s="26"/>
      <c r="AA33" s="3"/>
      <c r="AJ33" s="5"/>
      <c r="AL33" s="5"/>
      <c r="AM33" s="4"/>
    </row>
    <row r="34" spans="1:39" s="2" customFormat="1" ht="16.25" customHeight="1">
      <c r="A34" s="27">
        <v>28</v>
      </c>
      <c r="B34" s="330">
        <v>41280</v>
      </c>
      <c r="C34" s="110" t="s">
        <v>85</v>
      </c>
      <c r="D34" s="111" t="s">
        <v>557</v>
      </c>
      <c r="E34" s="112" t="s">
        <v>117</v>
      </c>
      <c r="F34" s="157" t="s">
        <v>106</v>
      </c>
      <c r="G34" s="157" t="s">
        <v>16</v>
      </c>
      <c r="H34" s="107"/>
      <c r="I34" s="275"/>
      <c r="J34" s="275"/>
      <c r="K34" s="121"/>
      <c r="L34" s="33"/>
      <c r="M34" s="33"/>
      <c r="N34" s="33"/>
      <c r="O34" s="33"/>
      <c r="P34" s="33"/>
      <c r="Q34" s="33"/>
      <c r="R34" s="33"/>
      <c r="S34" s="33"/>
      <c r="T34" s="34"/>
      <c r="U34" s="34"/>
      <c r="V34" s="34"/>
      <c r="W34" s="34"/>
      <c r="X34" s="37"/>
      <c r="AA34" s="3"/>
      <c r="AJ34" s="5"/>
      <c r="AL34" s="5"/>
      <c r="AM34" s="4"/>
    </row>
    <row r="35" spans="1:39" s="2" customFormat="1" ht="16.25" customHeight="1">
      <c r="A35" s="27">
        <v>29</v>
      </c>
      <c r="B35" s="330">
        <v>41300</v>
      </c>
      <c r="C35" s="110" t="s">
        <v>85</v>
      </c>
      <c r="D35" s="111" t="s">
        <v>633</v>
      </c>
      <c r="E35" s="112" t="s">
        <v>897</v>
      </c>
      <c r="F35" s="157" t="s">
        <v>107</v>
      </c>
      <c r="G35" s="157" t="s">
        <v>17</v>
      </c>
      <c r="H35" s="107"/>
      <c r="I35" s="275"/>
      <c r="J35" s="275"/>
      <c r="K35" s="121"/>
      <c r="L35" s="33"/>
      <c r="M35" s="33"/>
      <c r="N35" s="33"/>
      <c r="O35" s="33"/>
      <c r="P35" s="33"/>
      <c r="Q35" s="33"/>
      <c r="R35" s="33"/>
      <c r="S35" s="33"/>
      <c r="T35" s="34"/>
      <c r="U35" s="34"/>
      <c r="V35" s="34"/>
      <c r="W35" s="34"/>
      <c r="X35" s="37"/>
      <c r="AA35" s="3"/>
      <c r="AJ35" s="5"/>
      <c r="AL35" s="5"/>
      <c r="AM35" s="4"/>
    </row>
    <row r="36" spans="1:39" s="2" customFormat="1" ht="16.25" customHeight="1">
      <c r="A36" s="27">
        <v>30</v>
      </c>
      <c r="B36" s="330">
        <v>41383</v>
      </c>
      <c r="C36" s="110" t="s">
        <v>85</v>
      </c>
      <c r="D36" s="111" t="s">
        <v>898</v>
      </c>
      <c r="E36" s="112" t="s">
        <v>593</v>
      </c>
      <c r="F36" s="157" t="s">
        <v>107</v>
      </c>
      <c r="G36" s="157" t="s">
        <v>13</v>
      </c>
      <c r="H36" s="107"/>
      <c r="I36" s="275"/>
      <c r="J36" s="275"/>
      <c r="K36" s="121"/>
      <c r="L36" s="33"/>
      <c r="M36" s="33"/>
      <c r="N36" s="33"/>
      <c r="O36" s="33"/>
      <c r="P36" s="33"/>
      <c r="Q36" s="33"/>
      <c r="R36" s="33"/>
      <c r="S36" s="33"/>
      <c r="T36" s="34"/>
      <c r="U36" s="34"/>
      <c r="V36" s="34"/>
      <c r="W36" s="34"/>
      <c r="X36" s="37"/>
      <c r="AA36" s="3"/>
      <c r="AJ36" s="5"/>
      <c r="AL36" s="5"/>
      <c r="AM36" s="4"/>
    </row>
    <row r="37" spans="1:39" s="2" customFormat="1" ht="16.25" customHeight="1">
      <c r="A37" s="38">
        <v>31</v>
      </c>
      <c r="B37" s="331">
        <v>41420</v>
      </c>
      <c r="C37" s="123" t="s">
        <v>85</v>
      </c>
      <c r="D37" s="124" t="s">
        <v>901</v>
      </c>
      <c r="E37" s="125" t="s">
        <v>902</v>
      </c>
      <c r="F37" s="159" t="s">
        <v>106</v>
      </c>
      <c r="G37" s="159" t="s">
        <v>16</v>
      </c>
      <c r="H37" s="127"/>
      <c r="I37" s="276"/>
      <c r="J37" s="276"/>
      <c r="K37" s="104"/>
      <c r="L37" s="44"/>
      <c r="M37" s="44"/>
      <c r="N37" s="44"/>
      <c r="O37" s="44"/>
      <c r="P37" s="44"/>
      <c r="Q37" s="44"/>
      <c r="R37" s="44"/>
      <c r="S37" s="44"/>
      <c r="T37" s="45"/>
      <c r="U37" s="45"/>
      <c r="V37" s="45"/>
      <c r="W37" s="45"/>
      <c r="X37" s="48"/>
      <c r="AA37" s="3"/>
      <c r="AJ37" s="5"/>
      <c r="AL37" s="5"/>
      <c r="AM37" s="4"/>
    </row>
    <row r="38" spans="1:39" s="2" customFormat="1" ht="16.25" customHeight="1">
      <c r="A38" s="73">
        <v>32</v>
      </c>
      <c r="B38" s="332">
        <v>43259</v>
      </c>
      <c r="C38" s="115" t="s">
        <v>85</v>
      </c>
      <c r="D38" s="116" t="s">
        <v>903</v>
      </c>
      <c r="E38" s="117" t="s">
        <v>904</v>
      </c>
      <c r="F38" s="158" t="s">
        <v>107</v>
      </c>
      <c r="G38" s="158" t="s">
        <v>15</v>
      </c>
      <c r="H38" s="142"/>
      <c r="I38" s="281"/>
      <c r="J38" s="281"/>
      <c r="K38" s="143"/>
      <c r="L38" s="49"/>
      <c r="M38" s="49"/>
      <c r="N38" s="49"/>
      <c r="O38" s="49"/>
      <c r="P38" s="49"/>
      <c r="Q38" s="49"/>
      <c r="R38" s="49"/>
      <c r="S38" s="49"/>
      <c r="T38" s="24"/>
      <c r="U38" s="24"/>
      <c r="V38" s="24"/>
      <c r="W38" s="24"/>
      <c r="X38" s="26"/>
    </row>
    <row r="39" spans="1:39" s="2" customFormat="1" ht="16.25" customHeight="1">
      <c r="A39" s="27">
        <v>33</v>
      </c>
      <c r="B39" s="330">
        <v>43260</v>
      </c>
      <c r="C39" s="110" t="s">
        <v>85</v>
      </c>
      <c r="D39" s="111" t="s">
        <v>914</v>
      </c>
      <c r="E39" s="112" t="s">
        <v>915</v>
      </c>
      <c r="F39" s="157" t="s">
        <v>105</v>
      </c>
      <c r="G39" s="157" t="s">
        <v>16</v>
      </c>
      <c r="H39" s="350" t="s">
        <v>933</v>
      </c>
      <c r="I39" s="275"/>
      <c r="J39" s="275"/>
      <c r="K39" s="121"/>
      <c r="L39" s="33"/>
      <c r="M39" s="33"/>
      <c r="N39" s="33"/>
      <c r="O39" s="33"/>
      <c r="P39" s="33"/>
      <c r="Q39" s="33"/>
      <c r="R39" s="33"/>
      <c r="S39" s="33"/>
      <c r="T39" s="34"/>
      <c r="U39" s="34"/>
      <c r="V39" s="34"/>
      <c r="W39" s="34"/>
      <c r="X39" s="37"/>
    </row>
    <row r="40" spans="1:39" s="2" customFormat="1" ht="16.25" customHeight="1">
      <c r="A40" s="27">
        <v>34</v>
      </c>
      <c r="B40" s="330">
        <v>43261</v>
      </c>
      <c r="C40" s="110" t="s">
        <v>85</v>
      </c>
      <c r="D40" s="111" t="s">
        <v>905</v>
      </c>
      <c r="E40" s="112" t="s">
        <v>906</v>
      </c>
      <c r="F40" s="157" t="s">
        <v>106</v>
      </c>
      <c r="G40" s="157" t="s">
        <v>17</v>
      </c>
      <c r="H40" s="350"/>
      <c r="I40" s="275"/>
      <c r="J40" s="275"/>
      <c r="K40" s="121"/>
      <c r="L40" s="33"/>
      <c r="M40" s="33"/>
      <c r="N40" s="33"/>
      <c r="O40" s="33"/>
      <c r="P40" s="33"/>
      <c r="Q40" s="33"/>
      <c r="R40" s="33"/>
      <c r="S40" s="33"/>
      <c r="T40" s="34"/>
      <c r="U40" s="34"/>
      <c r="V40" s="34"/>
      <c r="W40" s="34"/>
      <c r="X40" s="37"/>
    </row>
    <row r="41" spans="1:39" s="2" customFormat="1" ht="16.25" customHeight="1">
      <c r="A41" s="27"/>
      <c r="B41" s="330"/>
      <c r="C41" s="110"/>
      <c r="D41" s="111"/>
      <c r="E41" s="112"/>
      <c r="F41" s="157"/>
      <c r="G41" s="157"/>
      <c r="H41" s="107"/>
      <c r="I41" s="275"/>
      <c r="J41" s="275"/>
      <c r="K41" s="121"/>
      <c r="L41" s="33"/>
      <c r="M41" s="33"/>
      <c r="N41" s="33"/>
      <c r="O41" s="33"/>
      <c r="P41" s="33"/>
      <c r="Q41" s="33"/>
      <c r="R41" s="33"/>
      <c r="S41" s="33"/>
      <c r="T41" s="34"/>
      <c r="U41" s="34"/>
      <c r="V41" s="34"/>
      <c r="W41" s="34"/>
      <c r="X41" s="37"/>
    </row>
    <row r="42" spans="1:39" s="2" customFormat="1" ht="16.25" customHeight="1">
      <c r="A42" s="38"/>
      <c r="B42" s="331"/>
      <c r="C42" s="123"/>
      <c r="D42" s="124"/>
      <c r="E42" s="125"/>
      <c r="F42" s="159"/>
      <c r="G42" s="159"/>
      <c r="H42" s="127"/>
      <c r="I42" s="276"/>
      <c r="J42" s="276"/>
      <c r="K42" s="104"/>
      <c r="L42" s="44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76"/>
      <c r="AA42" s="3"/>
      <c r="AJ42" s="5"/>
      <c r="AL42" s="5"/>
      <c r="AM42" s="4"/>
    </row>
    <row r="43" spans="1:39" s="2" customFormat="1" ht="16.25" hidden="1" customHeight="1">
      <c r="A43" s="234"/>
      <c r="B43" s="235"/>
      <c r="C43" s="236"/>
      <c r="D43" s="237"/>
      <c r="E43" s="238"/>
      <c r="F43" s="239"/>
      <c r="G43" s="239"/>
      <c r="H43" s="301"/>
      <c r="I43" s="302"/>
      <c r="J43" s="302"/>
      <c r="K43" s="303"/>
      <c r="L43" s="241"/>
      <c r="M43" s="241"/>
      <c r="N43" s="241"/>
      <c r="O43" s="241"/>
      <c r="P43" s="241"/>
      <c r="Q43" s="241"/>
      <c r="R43" s="241"/>
      <c r="S43" s="241"/>
      <c r="T43" s="242"/>
      <c r="U43" s="242"/>
      <c r="V43" s="242"/>
      <c r="W43" s="242"/>
      <c r="X43" s="243"/>
      <c r="AA43" s="3"/>
      <c r="AJ43" s="5"/>
      <c r="AL43" s="5"/>
      <c r="AM43" s="4"/>
    </row>
    <row r="44" spans="1:39" s="2" customFormat="1" ht="6" customHeight="1">
      <c r="A44" s="78"/>
      <c r="B44" s="206"/>
      <c r="C44" s="207"/>
      <c r="D44" s="208"/>
      <c r="E44" s="209"/>
      <c r="F44" s="209"/>
      <c r="G44" s="209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7"/>
      <c r="T44" s="77"/>
      <c r="U44" s="77"/>
      <c r="V44" s="77"/>
      <c r="W44" s="77"/>
      <c r="X44" s="211"/>
      <c r="AA44" s="3"/>
      <c r="AJ44" s="5"/>
      <c r="AL44" s="5"/>
      <c r="AM44" s="4"/>
    </row>
    <row r="45" spans="1:39" s="2" customFormat="1" ht="16.25" customHeight="1">
      <c r="A45" s="77"/>
      <c r="B45" s="81" t="s">
        <v>24</v>
      </c>
      <c r="C45" s="78"/>
      <c r="E45" s="78">
        <f>H45+N45</f>
        <v>34</v>
      </c>
      <c r="F45" s="79" t="s">
        <v>6</v>
      </c>
      <c r="G45" s="259" t="s">
        <v>11</v>
      </c>
      <c r="H45" s="81">
        <f>COUNTIF($C$7:$C$43,"ช")</f>
        <v>16</v>
      </c>
      <c r="I45" s="81"/>
      <c r="J45" s="81" t="s">
        <v>6</v>
      </c>
      <c r="L45" s="259" t="s">
        <v>7</v>
      </c>
      <c r="M45" s="259"/>
      <c r="N45" s="77">
        <f>COUNTIF($C$7:$C$43,"ญ")</f>
        <v>18</v>
      </c>
      <c r="O45" s="81"/>
      <c r="P45" s="81" t="s">
        <v>6</v>
      </c>
      <c r="S45" s="77"/>
      <c r="T45" s="80" t="s">
        <v>52</v>
      </c>
      <c r="X45" s="77"/>
    </row>
    <row r="46" spans="1:39" s="102" customFormat="1" ht="17" hidden="1" customHeight="1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39" s="100" customFormat="1" ht="15" hidden="1" customHeight="1">
      <c r="A47" s="95"/>
      <c r="B47" s="95"/>
      <c r="C47" s="96"/>
      <c r="D47" s="264" t="s">
        <v>13</v>
      </c>
      <c r="E47" s="264">
        <f>COUNTIF($G$7:$G$43,"แดง")</f>
        <v>6</v>
      </c>
      <c r="F47" s="264"/>
      <c r="G47" s="264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39" s="100" customFormat="1" ht="15" hidden="1" customHeight="1">
      <c r="A48" s="95"/>
      <c r="B48" s="95"/>
      <c r="C48" s="96"/>
      <c r="D48" s="264" t="s">
        <v>14</v>
      </c>
      <c r="E48" s="264">
        <f>COUNTIF($G$7:$G$43,"เหลือง")</f>
        <v>7</v>
      </c>
      <c r="F48" s="264"/>
      <c r="G48" s="264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25" s="100" customFormat="1" ht="15" hidden="1" customHeight="1">
      <c r="A49" s="95"/>
      <c r="B49" s="95"/>
      <c r="C49" s="96"/>
      <c r="D49" s="264" t="s">
        <v>15</v>
      </c>
      <c r="E49" s="264">
        <f>COUNTIF($G$7:$G$43,"น้ำเงิน")</f>
        <v>7</v>
      </c>
      <c r="F49" s="264"/>
      <c r="G49" s="264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5"/>
      <c r="C50" s="96"/>
      <c r="D50" s="264" t="s">
        <v>16</v>
      </c>
      <c r="E50" s="264">
        <f>COUNTIF($G$7:$G$43,"ม่วง")</f>
        <v>6</v>
      </c>
      <c r="F50" s="264"/>
      <c r="G50" s="264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5"/>
      <c r="C51" s="96"/>
      <c r="D51" s="264" t="s">
        <v>17</v>
      </c>
      <c r="E51" s="264">
        <f>COUNTIF($G$7:$G$43,"ฟ้า")</f>
        <v>8</v>
      </c>
      <c r="F51" s="264"/>
      <c r="G51" s="264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5"/>
      <c r="C52" s="96"/>
      <c r="D52" s="264" t="s">
        <v>5</v>
      </c>
      <c r="E52" s="264">
        <f>SUM(E47:E51)</f>
        <v>34</v>
      </c>
      <c r="F52" s="264"/>
      <c r="G52" s="264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B53" s="97"/>
      <c r="C53" s="98"/>
      <c r="D53" s="99"/>
      <c r="E53" s="99"/>
      <c r="F53" s="99"/>
      <c r="G53" s="99"/>
    </row>
    <row r="54" spans="1:25" s="100" customFormat="1" ht="15" customHeight="1">
      <c r="B54" s="97"/>
      <c r="C54" s="98"/>
      <c r="D54" s="99"/>
      <c r="E54" s="99"/>
      <c r="F54" s="99"/>
      <c r="G54" s="99"/>
    </row>
    <row r="55" spans="1:25" s="100" customFormat="1" ht="15" customHeight="1">
      <c r="B55" s="97"/>
      <c r="C55" s="101"/>
      <c r="D55" s="102"/>
      <c r="E55" s="102"/>
      <c r="F55" s="102"/>
      <c r="G55" s="102"/>
    </row>
  </sheetData>
  <mergeCells count="7">
    <mergeCell ref="W4:X4"/>
    <mergeCell ref="A5:A6"/>
    <mergeCell ref="B5:B6"/>
    <mergeCell ref="C5:C6"/>
    <mergeCell ref="D5:D6"/>
    <mergeCell ref="E5:E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604A-2E78-4697-92FA-6BCA46DF79BE}">
  <dimension ref="A1:AM55"/>
  <sheetViews>
    <sheetView zoomScale="120" zoomScaleNormal="120" workbookViewId="0">
      <selection activeCell="AG16" sqref="AG1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7" style="9" customWidth="1"/>
    <col min="7" max="7" width="6.19921875" style="9" customWidth="1"/>
    <col min="8" max="23" width="3" style="1" customWidth="1"/>
    <col min="24" max="24" width="3.59765625" style="1" customWidth="1"/>
    <col min="25" max="25" width="2.796875" style="1" customWidth="1"/>
    <col min="26" max="16384" width="9.19921875" style="1"/>
  </cols>
  <sheetData>
    <row r="1" spans="1:39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ม.6'!B28</f>
        <v>................-.................</v>
      </c>
    </row>
    <row r="2" spans="1:39" s="13" customFormat="1" ht="18" customHeight="1">
      <c r="B2" s="181" t="s">
        <v>57</v>
      </c>
      <c r="C2" s="178"/>
      <c r="D2" s="179"/>
      <c r="E2" s="180" t="s">
        <v>921</v>
      </c>
      <c r="M2" s="13" t="s">
        <v>58</v>
      </c>
      <c r="R2" s="13" t="str">
        <f>'ยอด ม.6'!B29</f>
        <v>................-.................</v>
      </c>
    </row>
    <row r="3" spans="1:39" s="14" customFormat="1" ht="17.25" customHeight="1">
      <c r="A3" s="93"/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</row>
    <row r="4" spans="1:39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5"/>
      <c r="V4" s="182" t="s">
        <v>60</v>
      </c>
      <c r="W4" s="381">
        <f>'ยอด ม.6'!F28</f>
        <v>0</v>
      </c>
      <c r="X4" s="381"/>
      <c r="Y4" s="200"/>
    </row>
    <row r="5" spans="1:39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19" t="s">
        <v>169</v>
      </c>
      <c r="G5" s="399" t="s">
        <v>3</v>
      </c>
      <c r="H5" s="185"/>
      <c r="I5" s="185"/>
      <c r="J5" s="185"/>
      <c r="K5" s="185"/>
      <c r="L5" s="185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229"/>
      <c r="Y5" s="201"/>
    </row>
    <row r="6" spans="1:39" s="94" customFormat="1" ht="18" customHeight="1">
      <c r="A6" s="383"/>
      <c r="B6" s="385"/>
      <c r="C6" s="387"/>
      <c r="D6" s="389"/>
      <c r="E6" s="391"/>
      <c r="F6" s="320" t="s">
        <v>170</v>
      </c>
      <c r="G6" s="399"/>
      <c r="H6" s="190"/>
      <c r="I6" s="190"/>
      <c r="J6" s="190"/>
      <c r="K6" s="190"/>
      <c r="L6" s="190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232"/>
      <c r="Y6" s="201"/>
    </row>
    <row r="7" spans="1:39" s="2" customFormat="1" ht="16.25" customHeight="1">
      <c r="A7" s="16">
        <v>1</v>
      </c>
      <c r="B7" s="114"/>
      <c r="C7" s="115"/>
      <c r="D7" s="116"/>
      <c r="E7" s="117"/>
      <c r="F7" s="158"/>
      <c r="G7" s="158"/>
      <c r="H7" s="341"/>
      <c r="I7" s="274"/>
      <c r="J7" s="274"/>
      <c r="K7" s="120"/>
      <c r="L7" s="23"/>
      <c r="M7" s="23"/>
      <c r="N7" s="23"/>
      <c r="O7" s="23"/>
      <c r="P7" s="23"/>
      <c r="Q7" s="23"/>
      <c r="R7" s="23"/>
      <c r="S7" s="24"/>
      <c r="T7" s="24"/>
      <c r="U7" s="24"/>
      <c r="V7" s="24"/>
      <c r="W7" s="24"/>
      <c r="X7" s="26"/>
    </row>
    <row r="8" spans="1:39" s="2" customFormat="1" ht="16.25" customHeight="1">
      <c r="A8" s="27">
        <v>2</v>
      </c>
      <c r="B8" s="109"/>
      <c r="C8" s="110"/>
      <c r="D8" s="111"/>
      <c r="E8" s="112"/>
      <c r="F8" s="157"/>
      <c r="G8" s="157"/>
      <c r="H8" s="107"/>
      <c r="I8" s="275"/>
      <c r="J8" s="275"/>
      <c r="K8" s="121"/>
      <c r="L8" s="33"/>
      <c r="M8" s="33"/>
      <c r="N8" s="33"/>
      <c r="O8" s="33"/>
      <c r="P8" s="33"/>
      <c r="Q8" s="33"/>
      <c r="R8" s="33"/>
      <c r="S8" s="34"/>
      <c r="T8" s="34"/>
      <c r="U8" s="34"/>
      <c r="V8" s="34"/>
      <c r="W8" s="34"/>
      <c r="X8" s="37"/>
    </row>
    <row r="9" spans="1:39" s="2" customFormat="1" ht="16.25" customHeight="1">
      <c r="A9" s="27">
        <v>3</v>
      </c>
      <c r="B9" s="109"/>
      <c r="C9" s="110"/>
      <c r="D9" s="111"/>
      <c r="E9" s="112"/>
      <c r="F9" s="157"/>
      <c r="G9" s="157"/>
      <c r="H9" s="107"/>
      <c r="I9" s="275"/>
      <c r="J9" s="275"/>
      <c r="K9" s="121"/>
      <c r="L9" s="33"/>
      <c r="M9" s="33"/>
      <c r="N9" s="33"/>
      <c r="O9" s="33"/>
      <c r="P9" s="33"/>
      <c r="Q9" s="33"/>
      <c r="R9" s="33"/>
      <c r="S9" s="34"/>
      <c r="T9" s="34"/>
      <c r="U9" s="34"/>
      <c r="V9" s="34"/>
      <c r="W9" s="34"/>
      <c r="X9" s="37"/>
    </row>
    <row r="10" spans="1:39" s="2" customFormat="1" ht="16.25" customHeight="1">
      <c r="A10" s="27">
        <v>4</v>
      </c>
      <c r="B10" s="240"/>
      <c r="C10" s="110"/>
      <c r="D10" s="111"/>
      <c r="E10" s="112"/>
      <c r="F10" s="157"/>
      <c r="G10" s="157"/>
      <c r="H10" s="107"/>
      <c r="I10" s="275"/>
      <c r="J10" s="275"/>
      <c r="K10" s="121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7"/>
      <c r="AA10" s="3"/>
      <c r="AJ10" s="5"/>
      <c r="AL10" s="5"/>
      <c r="AM10" s="4"/>
    </row>
    <row r="11" spans="1:39" s="2" customFormat="1" ht="16.25" customHeight="1">
      <c r="A11" s="38">
        <v>5</v>
      </c>
      <c r="B11" s="235"/>
      <c r="C11" s="236"/>
      <c r="D11" s="237"/>
      <c r="E11" s="238"/>
      <c r="F11" s="239"/>
      <c r="G11" s="239"/>
      <c r="H11" s="127"/>
      <c r="I11" s="276"/>
      <c r="J11" s="276"/>
      <c r="K11" s="104"/>
      <c r="L11" s="44"/>
      <c r="M11" s="44"/>
      <c r="N11" s="44"/>
      <c r="O11" s="44"/>
      <c r="P11" s="44"/>
      <c r="Q11" s="44"/>
      <c r="R11" s="44"/>
      <c r="S11" s="45"/>
      <c r="T11" s="45"/>
      <c r="U11" s="45"/>
      <c r="V11" s="45"/>
      <c r="W11" s="45"/>
      <c r="X11" s="48"/>
      <c r="AA11" s="3"/>
      <c r="AJ11" s="5"/>
      <c r="AL11" s="5"/>
      <c r="AM11" s="4"/>
    </row>
    <row r="12" spans="1:39" s="2" customFormat="1" ht="16.25" customHeight="1">
      <c r="A12" s="73">
        <v>6</v>
      </c>
      <c r="B12" s="233"/>
      <c r="C12" s="128"/>
      <c r="D12" s="129"/>
      <c r="E12" s="130"/>
      <c r="F12" s="160"/>
      <c r="G12" s="160"/>
      <c r="H12" s="131"/>
      <c r="I12" s="277"/>
      <c r="J12" s="277"/>
      <c r="K12" s="132"/>
      <c r="L12" s="58"/>
      <c r="M12" s="58"/>
      <c r="N12" s="58"/>
      <c r="O12" s="58"/>
      <c r="P12" s="23"/>
      <c r="Q12" s="23"/>
      <c r="R12" s="23"/>
      <c r="S12" s="24"/>
      <c r="T12" s="24"/>
      <c r="U12" s="24"/>
      <c r="V12" s="24"/>
      <c r="W12" s="24"/>
      <c r="X12" s="26"/>
      <c r="AA12" s="3"/>
      <c r="AJ12" s="5"/>
      <c r="AL12" s="5"/>
      <c r="AM12" s="4"/>
    </row>
    <row r="13" spans="1:39" s="2" customFormat="1" ht="16.25" customHeight="1">
      <c r="A13" s="27">
        <v>7</v>
      </c>
      <c r="B13" s="109"/>
      <c r="C13" s="110"/>
      <c r="D13" s="111"/>
      <c r="E13" s="112"/>
      <c r="F13" s="157"/>
      <c r="G13" s="157"/>
      <c r="H13" s="339"/>
      <c r="I13" s="275"/>
      <c r="J13" s="275"/>
      <c r="K13" s="121"/>
      <c r="L13" s="33"/>
      <c r="M13" s="33"/>
      <c r="N13" s="33"/>
      <c r="O13" s="33"/>
      <c r="P13" s="33"/>
      <c r="Q13" s="33"/>
      <c r="R13" s="33"/>
      <c r="S13" s="34"/>
      <c r="T13" s="34"/>
      <c r="U13" s="34"/>
      <c r="V13" s="34"/>
      <c r="W13" s="34"/>
      <c r="X13" s="37"/>
      <c r="AA13" s="3"/>
      <c r="AJ13" s="5"/>
      <c r="AL13" s="5"/>
      <c r="AM13" s="4"/>
    </row>
    <row r="14" spans="1:39" s="2" customFormat="1" ht="16.25" customHeight="1">
      <c r="A14" s="27">
        <v>8</v>
      </c>
      <c r="B14" s="109"/>
      <c r="C14" s="110"/>
      <c r="D14" s="111"/>
      <c r="E14" s="112"/>
      <c r="F14" s="157"/>
      <c r="G14" s="157"/>
      <c r="H14" s="107"/>
      <c r="I14" s="275"/>
      <c r="J14" s="275"/>
      <c r="K14" s="121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7"/>
      <c r="AA14" s="3"/>
      <c r="AJ14" s="5"/>
      <c r="AL14" s="5"/>
      <c r="AM14" s="4"/>
    </row>
    <row r="15" spans="1:39" s="2" customFormat="1" ht="16.25" customHeight="1">
      <c r="A15" s="27">
        <v>9</v>
      </c>
      <c r="B15" s="240"/>
      <c r="C15" s="110"/>
      <c r="D15" s="111"/>
      <c r="E15" s="112"/>
      <c r="F15" s="157"/>
      <c r="G15" s="157"/>
      <c r="H15" s="107"/>
      <c r="I15" s="275"/>
      <c r="J15" s="275"/>
      <c r="K15" s="121"/>
      <c r="L15" s="33"/>
      <c r="M15" s="33"/>
      <c r="N15" s="33"/>
      <c r="O15" s="85"/>
      <c r="P15" s="33"/>
      <c r="Q15" s="33"/>
      <c r="R15" s="33"/>
      <c r="S15" s="34"/>
      <c r="T15" s="34"/>
      <c r="U15" s="34"/>
      <c r="V15" s="34"/>
      <c r="W15" s="34"/>
      <c r="X15" s="37"/>
      <c r="AA15" s="3"/>
      <c r="AJ15" s="5"/>
      <c r="AL15" s="5"/>
      <c r="AM15" s="4"/>
    </row>
    <row r="16" spans="1:39" s="2" customFormat="1" ht="16.25" customHeight="1">
      <c r="A16" s="38">
        <v>10</v>
      </c>
      <c r="B16" s="235"/>
      <c r="C16" s="236"/>
      <c r="D16" s="237"/>
      <c r="E16" s="238"/>
      <c r="F16" s="239"/>
      <c r="G16" s="239"/>
      <c r="H16" s="127"/>
      <c r="I16" s="276"/>
      <c r="J16" s="276"/>
      <c r="K16" s="104"/>
      <c r="L16" s="44"/>
      <c r="M16" s="44"/>
      <c r="N16" s="44"/>
      <c r="O16" s="44"/>
      <c r="P16" s="44"/>
      <c r="Q16" s="44"/>
      <c r="R16" s="44"/>
      <c r="S16" s="45"/>
      <c r="T16" s="45"/>
      <c r="U16" s="45"/>
      <c r="V16" s="45"/>
      <c r="W16" s="45"/>
      <c r="X16" s="48"/>
      <c r="AA16" s="3"/>
      <c r="AJ16" s="5"/>
      <c r="AL16" s="5"/>
      <c r="AM16" s="4"/>
    </row>
    <row r="17" spans="1:39" s="2" customFormat="1" ht="16.25" customHeight="1">
      <c r="A17" s="73">
        <v>11</v>
      </c>
      <c r="B17" s="233"/>
      <c r="C17" s="128"/>
      <c r="D17" s="129"/>
      <c r="E17" s="130"/>
      <c r="F17" s="160"/>
      <c r="G17" s="160"/>
      <c r="H17" s="119"/>
      <c r="I17" s="274"/>
      <c r="J17" s="274"/>
      <c r="K17" s="120"/>
      <c r="L17" s="23"/>
      <c r="M17" s="23"/>
      <c r="N17" s="23"/>
      <c r="O17" s="49"/>
      <c r="P17" s="49"/>
      <c r="Q17" s="49"/>
      <c r="R17" s="49"/>
      <c r="S17" s="24"/>
      <c r="T17" s="24"/>
      <c r="U17" s="24"/>
      <c r="V17" s="24"/>
      <c r="W17" s="24"/>
      <c r="X17" s="26"/>
      <c r="AA17" s="3"/>
      <c r="AJ17" s="5"/>
      <c r="AL17" s="5"/>
      <c r="AM17" s="4"/>
    </row>
    <row r="18" spans="1:39" s="2" customFormat="1" ht="16.25" customHeight="1">
      <c r="A18" s="27">
        <v>12</v>
      </c>
      <c r="B18" s="109"/>
      <c r="C18" s="110"/>
      <c r="D18" s="144"/>
      <c r="E18" s="112"/>
      <c r="F18" s="157"/>
      <c r="G18" s="157"/>
      <c r="H18" s="339"/>
      <c r="I18" s="275"/>
      <c r="J18" s="275"/>
      <c r="K18" s="121"/>
      <c r="L18" s="33"/>
      <c r="M18" s="33"/>
      <c r="N18" s="33"/>
      <c r="O18" s="35"/>
      <c r="P18" s="35"/>
      <c r="Q18" s="35"/>
      <c r="R18" s="35"/>
      <c r="S18" s="34"/>
      <c r="T18" s="34"/>
      <c r="U18" s="34"/>
      <c r="V18" s="34"/>
      <c r="W18" s="34"/>
      <c r="X18" s="37"/>
      <c r="AA18" s="3"/>
      <c r="AJ18" s="5"/>
      <c r="AL18" s="5"/>
      <c r="AM18" s="4"/>
    </row>
    <row r="19" spans="1:39" s="2" customFormat="1" ht="16.25" customHeight="1">
      <c r="A19" s="27">
        <v>13</v>
      </c>
      <c r="B19" s="109"/>
      <c r="C19" s="110"/>
      <c r="D19" s="111"/>
      <c r="E19" s="112"/>
      <c r="F19" s="157"/>
      <c r="G19" s="157"/>
      <c r="H19" s="339"/>
      <c r="I19" s="275"/>
      <c r="J19" s="275"/>
      <c r="K19" s="121"/>
      <c r="L19" s="33"/>
      <c r="M19" s="33"/>
      <c r="N19" s="33"/>
      <c r="O19" s="33"/>
      <c r="P19" s="33"/>
      <c r="Q19" s="33"/>
      <c r="R19" s="33"/>
      <c r="S19" s="34"/>
      <c r="T19" s="34"/>
      <c r="U19" s="34"/>
      <c r="V19" s="34"/>
      <c r="W19" s="34"/>
      <c r="X19" s="37"/>
      <c r="Z19" s="267"/>
      <c r="AA19" s="3"/>
      <c r="AJ19" s="5"/>
      <c r="AL19" s="5"/>
      <c r="AM19" s="4"/>
    </row>
    <row r="20" spans="1:39" s="2" customFormat="1" ht="16.25" customHeight="1">
      <c r="A20" s="27">
        <v>14</v>
      </c>
      <c r="B20" s="109"/>
      <c r="C20" s="110"/>
      <c r="D20" s="111"/>
      <c r="E20" s="112"/>
      <c r="F20" s="157"/>
      <c r="G20" s="157"/>
      <c r="H20" s="107"/>
      <c r="I20" s="275"/>
      <c r="J20" s="275"/>
      <c r="K20" s="121"/>
      <c r="L20" s="33"/>
      <c r="M20" s="33"/>
      <c r="N20" s="33"/>
      <c r="O20" s="33"/>
      <c r="P20" s="33"/>
      <c r="Q20" s="33"/>
      <c r="R20" s="33"/>
      <c r="S20" s="34"/>
      <c r="T20" s="34"/>
      <c r="U20" s="34"/>
      <c r="V20" s="34"/>
      <c r="W20" s="34"/>
      <c r="X20" s="37"/>
      <c r="AA20" s="3"/>
      <c r="AJ20" s="5"/>
      <c r="AL20" s="5"/>
      <c r="AM20" s="4"/>
    </row>
    <row r="21" spans="1:39" s="2" customFormat="1" ht="16.25" customHeight="1">
      <c r="A21" s="234">
        <v>15</v>
      </c>
      <c r="B21" s="235"/>
      <c r="C21" s="236"/>
      <c r="D21" s="237"/>
      <c r="E21" s="238"/>
      <c r="F21" s="239"/>
      <c r="G21" s="239"/>
      <c r="H21" s="340"/>
      <c r="I21" s="276"/>
      <c r="J21" s="276"/>
      <c r="K21" s="104"/>
      <c r="L21" s="44"/>
      <c r="M21" s="44"/>
      <c r="N21" s="44"/>
      <c r="O21" s="44"/>
      <c r="P21" s="44"/>
      <c r="Q21" s="44"/>
      <c r="R21" s="44"/>
      <c r="S21" s="45"/>
      <c r="T21" s="45"/>
      <c r="U21" s="45"/>
      <c r="V21" s="45"/>
      <c r="W21" s="45"/>
      <c r="X21" s="76"/>
      <c r="AA21" s="3"/>
      <c r="AJ21" s="5"/>
      <c r="AL21" s="5"/>
      <c r="AM21" s="4"/>
    </row>
    <row r="22" spans="1:39" s="2" customFormat="1" ht="16.25" customHeight="1">
      <c r="A22" s="16">
        <v>16</v>
      </c>
      <c r="B22" s="28"/>
      <c r="C22" s="29"/>
      <c r="D22" s="30"/>
      <c r="E22" s="31"/>
      <c r="F22" s="342"/>
      <c r="G22" s="27"/>
      <c r="H22" s="343"/>
      <c r="I22" s="33"/>
      <c r="J22" s="33"/>
      <c r="K22" s="33"/>
      <c r="L22" s="56"/>
      <c r="M22" s="56"/>
      <c r="N22" s="56"/>
      <c r="O22" s="56"/>
      <c r="P22" s="56"/>
      <c r="Q22" s="56"/>
      <c r="R22" s="56"/>
      <c r="S22" s="57"/>
      <c r="T22" s="57"/>
      <c r="U22" s="57"/>
      <c r="V22" s="57"/>
      <c r="W22" s="57"/>
      <c r="X22" s="202"/>
      <c r="AA22" s="3"/>
      <c r="AJ22" s="5"/>
      <c r="AL22" s="5"/>
      <c r="AM22" s="4"/>
    </row>
    <row r="23" spans="1:39" s="2" customFormat="1" ht="16.25" customHeight="1">
      <c r="A23" s="73">
        <v>17</v>
      </c>
      <c r="B23" s="233"/>
      <c r="C23" s="128"/>
      <c r="D23" s="129"/>
      <c r="E23" s="130"/>
      <c r="F23" s="160"/>
      <c r="G23" s="160"/>
      <c r="H23" s="131"/>
      <c r="I23" s="277"/>
      <c r="J23" s="277"/>
      <c r="K23" s="132"/>
      <c r="L23" s="58"/>
      <c r="M23" s="58"/>
      <c r="N23" s="58"/>
      <c r="O23" s="56"/>
      <c r="P23" s="56"/>
      <c r="Q23" s="56"/>
      <c r="R23" s="56"/>
      <c r="S23" s="57"/>
      <c r="T23" s="57"/>
      <c r="U23" s="57"/>
      <c r="V23" s="57"/>
      <c r="W23" s="57"/>
      <c r="X23" s="202"/>
      <c r="AA23" s="3"/>
      <c r="AJ23" s="5"/>
      <c r="AL23" s="5"/>
      <c r="AM23" s="4"/>
    </row>
    <row r="24" spans="1:39" s="2" customFormat="1" ht="16.25" customHeight="1">
      <c r="A24" s="27">
        <v>18</v>
      </c>
      <c r="B24" s="109"/>
      <c r="C24" s="110"/>
      <c r="D24" s="111"/>
      <c r="E24" s="112"/>
      <c r="F24" s="157"/>
      <c r="G24" s="157"/>
      <c r="H24" s="107"/>
      <c r="I24" s="275"/>
      <c r="J24" s="275"/>
      <c r="K24" s="121"/>
      <c r="L24" s="33"/>
      <c r="M24" s="33"/>
      <c r="N24" s="33"/>
      <c r="O24" s="35"/>
      <c r="P24" s="35"/>
      <c r="Q24" s="35"/>
      <c r="R24" s="35"/>
      <c r="S24" s="34"/>
      <c r="T24" s="34"/>
      <c r="U24" s="34"/>
      <c r="V24" s="34"/>
      <c r="W24" s="34"/>
      <c r="X24" s="37"/>
      <c r="AA24" s="3"/>
      <c r="AJ24" s="5"/>
      <c r="AL24" s="5"/>
      <c r="AM24" s="4"/>
    </row>
    <row r="25" spans="1:39" s="2" customFormat="1" ht="16.25" customHeight="1">
      <c r="A25" s="27">
        <v>19</v>
      </c>
      <c r="B25" s="109"/>
      <c r="C25" s="110"/>
      <c r="D25" s="111"/>
      <c r="E25" s="112"/>
      <c r="F25" s="157"/>
      <c r="G25" s="157"/>
      <c r="H25" s="107"/>
      <c r="I25" s="275"/>
      <c r="J25" s="275"/>
      <c r="K25" s="121"/>
      <c r="L25" s="33"/>
      <c r="M25" s="33"/>
      <c r="N25" s="33"/>
      <c r="O25" s="33"/>
      <c r="P25" s="33"/>
      <c r="Q25" s="33"/>
      <c r="R25" s="33"/>
      <c r="S25" s="34"/>
      <c r="T25" s="34"/>
      <c r="U25" s="34"/>
      <c r="V25" s="34"/>
      <c r="W25" s="34"/>
      <c r="X25" s="37"/>
      <c r="AA25" s="3"/>
      <c r="AJ25" s="5"/>
      <c r="AL25" s="5"/>
      <c r="AM25" s="4"/>
    </row>
    <row r="26" spans="1:39" s="2" customFormat="1" ht="16.25" customHeight="1">
      <c r="A26" s="27">
        <v>20</v>
      </c>
      <c r="B26" s="109"/>
      <c r="C26" s="110"/>
      <c r="D26" s="111"/>
      <c r="E26" s="112"/>
      <c r="F26" s="157"/>
      <c r="G26" s="157"/>
      <c r="H26" s="107"/>
      <c r="I26" s="275"/>
      <c r="J26" s="275"/>
      <c r="K26" s="121"/>
      <c r="L26" s="33"/>
      <c r="M26" s="33"/>
      <c r="N26" s="33"/>
      <c r="O26" s="33"/>
      <c r="P26" s="33"/>
      <c r="Q26" s="33"/>
      <c r="R26" s="33"/>
      <c r="S26" s="34"/>
      <c r="T26" s="34"/>
      <c r="U26" s="34"/>
      <c r="V26" s="34"/>
      <c r="W26" s="34"/>
      <c r="X26" s="37"/>
      <c r="AA26" s="3"/>
      <c r="AJ26" s="5"/>
      <c r="AL26" s="5"/>
      <c r="AM26" s="4"/>
    </row>
    <row r="27" spans="1:39" s="2" customFormat="1" ht="16.25" customHeight="1">
      <c r="A27" s="38">
        <v>21</v>
      </c>
      <c r="B27" s="122"/>
      <c r="C27" s="123"/>
      <c r="D27" s="124"/>
      <c r="E27" s="125"/>
      <c r="F27" s="159"/>
      <c r="G27" s="159"/>
      <c r="H27" s="127"/>
      <c r="I27" s="276"/>
      <c r="J27" s="276"/>
      <c r="K27" s="104"/>
      <c r="L27" s="44"/>
      <c r="M27" s="44"/>
      <c r="N27" s="44"/>
      <c r="O27" s="44"/>
      <c r="P27" s="44"/>
      <c r="Q27" s="44"/>
      <c r="R27" s="44"/>
      <c r="S27" s="45"/>
      <c r="T27" s="45"/>
      <c r="U27" s="45"/>
      <c r="V27" s="45"/>
      <c r="W27" s="45"/>
      <c r="X27" s="48"/>
      <c r="AA27" s="3"/>
      <c r="AJ27" s="5"/>
      <c r="AL27" s="5"/>
      <c r="AM27" s="4"/>
    </row>
    <row r="28" spans="1:39" s="2" customFormat="1" ht="16.25" customHeight="1">
      <c r="A28" s="73">
        <v>22</v>
      </c>
      <c r="B28" s="233"/>
      <c r="C28" s="128"/>
      <c r="D28" s="129"/>
      <c r="E28" s="130"/>
      <c r="F28" s="160"/>
      <c r="G28" s="160"/>
      <c r="H28" s="145"/>
      <c r="I28" s="278"/>
      <c r="J28" s="278"/>
      <c r="K28" s="146"/>
      <c r="L28" s="58"/>
      <c r="M28" s="58"/>
      <c r="N28" s="58"/>
      <c r="O28" s="56"/>
      <c r="P28" s="56"/>
      <c r="Q28" s="56"/>
      <c r="R28" s="56"/>
      <c r="S28" s="56"/>
      <c r="T28" s="57"/>
      <c r="U28" s="57"/>
      <c r="V28" s="57"/>
      <c r="W28" s="57"/>
      <c r="X28" s="26"/>
      <c r="AA28" s="3"/>
      <c r="AJ28" s="5"/>
      <c r="AL28" s="5"/>
      <c r="AM28" s="4"/>
    </row>
    <row r="29" spans="1:39" s="2" customFormat="1" ht="16.25" customHeight="1">
      <c r="A29" s="27">
        <v>23</v>
      </c>
      <c r="B29" s="109"/>
      <c r="C29" s="110"/>
      <c r="D29" s="111"/>
      <c r="E29" s="112"/>
      <c r="F29" s="157"/>
      <c r="G29" s="157"/>
      <c r="H29" s="173"/>
      <c r="I29" s="279"/>
      <c r="J29" s="279"/>
      <c r="K29" s="174"/>
      <c r="L29" s="175"/>
      <c r="M29" s="175"/>
      <c r="N29" s="175"/>
      <c r="O29" s="175"/>
      <c r="P29" s="175"/>
      <c r="Q29" s="175"/>
      <c r="R29" s="175"/>
      <c r="S29" s="175"/>
      <c r="T29" s="176"/>
      <c r="U29" s="176"/>
      <c r="V29" s="176"/>
      <c r="W29" s="176"/>
      <c r="X29" s="37"/>
    </row>
    <row r="30" spans="1:39" s="2" customFormat="1" ht="16.25" customHeight="1">
      <c r="A30" s="27">
        <v>24</v>
      </c>
      <c r="B30" s="109"/>
      <c r="C30" s="110"/>
      <c r="D30" s="111"/>
      <c r="E30" s="112"/>
      <c r="F30" s="157"/>
      <c r="G30" s="157"/>
      <c r="H30" s="107"/>
      <c r="I30" s="275"/>
      <c r="J30" s="275"/>
      <c r="K30" s="121"/>
      <c r="L30" s="33"/>
      <c r="M30" s="33"/>
      <c r="N30" s="33"/>
      <c r="O30" s="33"/>
      <c r="P30" s="33"/>
      <c r="Q30" s="33"/>
      <c r="R30" s="33"/>
      <c r="S30" s="33"/>
      <c r="T30" s="34"/>
      <c r="U30" s="34"/>
      <c r="V30" s="34"/>
      <c r="W30" s="34"/>
      <c r="X30" s="37"/>
    </row>
    <row r="31" spans="1:39" s="2" customFormat="1" ht="16.25" customHeight="1">
      <c r="A31" s="27">
        <v>25</v>
      </c>
      <c r="B31" s="109"/>
      <c r="C31" s="110"/>
      <c r="D31" s="111"/>
      <c r="E31" s="112"/>
      <c r="F31" s="157"/>
      <c r="G31" s="157"/>
      <c r="H31" s="107"/>
      <c r="I31" s="275"/>
      <c r="J31" s="275"/>
      <c r="K31" s="121"/>
      <c r="L31" s="33"/>
      <c r="M31" s="33"/>
      <c r="N31" s="33"/>
      <c r="O31" s="33"/>
      <c r="P31" s="33"/>
      <c r="Q31" s="33"/>
      <c r="R31" s="33"/>
      <c r="S31" s="33"/>
      <c r="T31" s="34"/>
      <c r="U31" s="34"/>
      <c r="V31" s="34"/>
      <c r="W31" s="34"/>
      <c r="X31" s="37"/>
      <c r="AA31" s="3"/>
      <c r="AJ31" s="5"/>
      <c r="AL31" s="5"/>
      <c r="AM31" s="4"/>
    </row>
    <row r="32" spans="1:39" s="2" customFormat="1" ht="16.25" customHeight="1">
      <c r="A32" s="38">
        <v>26</v>
      </c>
      <c r="B32" s="122"/>
      <c r="C32" s="123"/>
      <c r="D32" s="124"/>
      <c r="E32" s="125"/>
      <c r="F32" s="159"/>
      <c r="G32" s="159"/>
      <c r="H32" s="127"/>
      <c r="I32" s="276"/>
      <c r="J32" s="276"/>
      <c r="K32" s="104"/>
      <c r="L32" s="44"/>
      <c r="M32" s="44"/>
      <c r="N32" s="44"/>
      <c r="O32" s="44"/>
      <c r="P32" s="44"/>
      <c r="Q32" s="44"/>
      <c r="R32" s="44"/>
      <c r="S32" s="44"/>
      <c r="T32" s="45"/>
      <c r="U32" s="45"/>
      <c r="V32" s="45"/>
      <c r="W32" s="45"/>
      <c r="X32" s="76"/>
      <c r="AA32" s="3"/>
      <c r="AJ32" s="5"/>
      <c r="AL32" s="5"/>
      <c r="AM32" s="4"/>
    </row>
    <row r="33" spans="1:39" s="2" customFormat="1" ht="16.25" customHeight="1">
      <c r="A33" s="73">
        <v>27</v>
      </c>
      <c r="B33" s="233"/>
      <c r="C33" s="128"/>
      <c r="D33" s="129"/>
      <c r="E33" s="130"/>
      <c r="F33" s="160"/>
      <c r="G33" s="160"/>
      <c r="H33" s="119"/>
      <c r="I33" s="274"/>
      <c r="J33" s="274"/>
      <c r="K33" s="120"/>
      <c r="L33" s="23"/>
      <c r="M33" s="23"/>
      <c r="N33" s="23"/>
      <c r="O33" s="49"/>
      <c r="P33" s="49"/>
      <c r="Q33" s="33"/>
      <c r="R33" s="49"/>
      <c r="S33" s="49"/>
      <c r="T33" s="24"/>
      <c r="U33" s="24"/>
      <c r="V33" s="24"/>
      <c r="W33" s="24"/>
      <c r="X33" s="26"/>
      <c r="AA33" s="3"/>
      <c r="AJ33" s="5"/>
      <c r="AL33" s="5"/>
      <c r="AM33" s="4"/>
    </row>
    <row r="34" spans="1:39" s="2" customFormat="1" ht="16.25" customHeight="1">
      <c r="A34" s="27">
        <v>28</v>
      </c>
      <c r="B34" s="330"/>
      <c r="C34" s="110"/>
      <c r="D34" s="111"/>
      <c r="E34" s="112"/>
      <c r="F34" s="157"/>
      <c r="G34" s="157"/>
      <c r="H34" s="107"/>
      <c r="I34" s="275"/>
      <c r="J34" s="275"/>
      <c r="K34" s="121"/>
      <c r="L34" s="33"/>
      <c r="M34" s="33"/>
      <c r="N34" s="33"/>
      <c r="O34" s="33"/>
      <c r="P34" s="33"/>
      <c r="Q34" s="33"/>
      <c r="R34" s="33"/>
      <c r="S34" s="33"/>
      <c r="T34" s="34"/>
      <c r="U34" s="34"/>
      <c r="V34" s="34"/>
      <c r="W34" s="34"/>
      <c r="X34" s="37"/>
      <c r="AA34" s="3"/>
      <c r="AJ34" s="5"/>
      <c r="AL34" s="5"/>
      <c r="AM34" s="4"/>
    </row>
    <row r="35" spans="1:39" s="2" customFormat="1" ht="16.25" customHeight="1">
      <c r="A35" s="27">
        <v>29</v>
      </c>
      <c r="B35" s="330"/>
      <c r="C35" s="110"/>
      <c r="D35" s="111"/>
      <c r="E35" s="112"/>
      <c r="F35" s="157"/>
      <c r="G35" s="157"/>
      <c r="H35" s="107"/>
      <c r="I35" s="275"/>
      <c r="J35" s="275"/>
      <c r="K35" s="121"/>
      <c r="L35" s="33"/>
      <c r="M35" s="33"/>
      <c r="N35" s="33"/>
      <c r="O35" s="33"/>
      <c r="P35" s="33"/>
      <c r="Q35" s="33"/>
      <c r="R35" s="33"/>
      <c r="S35" s="33"/>
      <c r="T35" s="34"/>
      <c r="U35" s="34"/>
      <c r="V35" s="34"/>
      <c r="W35" s="34"/>
      <c r="X35" s="37"/>
      <c r="AA35" s="3"/>
      <c r="AJ35" s="5"/>
      <c r="AL35" s="5"/>
      <c r="AM35" s="4"/>
    </row>
    <row r="36" spans="1:39" s="2" customFormat="1" ht="16.25" customHeight="1">
      <c r="A36" s="27">
        <v>30</v>
      </c>
      <c r="B36" s="330"/>
      <c r="C36" s="110"/>
      <c r="D36" s="111"/>
      <c r="E36" s="112"/>
      <c r="F36" s="157"/>
      <c r="G36" s="157"/>
      <c r="H36" s="107"/>
      <c r="I36" s="275"/>
      <c r="J36" s="275"/>
      <c r="K36" s="121"/>
      <c r="L36" s="33"/>
      <c r="M36" s="33"/>
      <c r="N36" s="33"/>
      <c r="O36" s="33"/>
      <c r="P36" s="33"/>
      <c r="Q36" s="33"/>
      <c r="R36" s="33"/>
      <c r="S36" s="33"/>
      <c r="T36" s="34"/>
      <c r="U36" s="34"/>
      <c r="V36" s="34"/>
      <c r="W36" s="34"/>
      <c r="X36" s="37"/>
      <c r="AA36" s="3"/>
      <c r="AJ36" s="5"/>
      <c r="AL36" s="5"/>
      <c r="AM36" s="4"/>
    </row>
    <row r="37" spans="1:39" s="2" customFormat="1" ht="16.25" customHeight="1">
      <c r="A37" s="38">
        <v>31</v>
      </c>
      <c r="B37" s="331"/>
      <c r="C37" s="123"/>
      <c r="D37" s="124"/>
      <c r="E37" s="125"/>
      <c r="F37" s="159"/>
      <c r="G37" s="159"/>
      <c r="H37" s="127"/>
      <c r="I37" s="276"/>
      <c r="J37" s="276"/>
      <c r="K37" s="104"/>
      <c r="L37" s="44"/>
      <c r="M37" s="44"/>
      <c r="N37" s="44"/>
      <c r="O37" s="44"/>
      <c r="P37" s="44"/>
      <c r="Q37" s="44"/>
      <c r="R37" s="44"/>
      <c r="S37" s="44"/>
      <c r="T37" s="45"/>
      <c r="U37" s="45"/>
      <c r="V37" s="45"/>
      <c r="W37" s="45"/>
      <c r="X37" s="48"/>
      <c r="AA37" s="3"/>
      <c r="AJ37" s="5"/>
      <c r="AL37" s="5"/>
      <c r="AM37" s="4"/>
    </row>
    <row r="38" spans="1:39" s="2" customFormat="1" ht="16.25" customHeight="1">
      <c r="A38" s="16">
        <v>32</v>
      </c>
      <c r="B38" s="332"/>
      <c r="C38" s="115"/>
      <c r="D38" s="116"/>
      <c r="E38" s="117"/>
      <c r="F38" s="158"/>
      <c r="G38" s="158"/>
      <c r="H38" s="142"/>
      <c r="I38" s="281"/>
      <c r="J38" s="281"/>
      <c r="K38" s="143"/>
      <c r="L38" s="49"/>
      <c r="M38" s="49"/>
      <c r="N38" s="49"/>
      <c r="O38" s="49"/>
      <c r="P38" s="49"/>
      <c r="Q38" s="49"/>
      <c r="R38" s="49"/>
      <c r="S38" s="49"/>
      <c r="T38" s="24"/>
      <c r="U38" s="24"/>
      <c r="V38" s="24"/>
      <c r="W38" s="24"/>
      <c r="X38" s="26"/>
    </row>
    <row r="39" spans="1:39" s="2" customFormat="1" ht="16.25" customHeight="1">
      <c r="A39" s="27"/>
      <c r="B39" s="330"/>
      <c r="C39" s="110"/>
      <c r="D39" s="111"/>
      <c r="E39" s="112"/>
      <c r="F39" s="157"/>
      <c r="G39" s="157"/>
      <c r="H39" s="107"/>
      <c r="I39" s="275"/>
      <c r="J39" s="275"/>
      <c r="K39" s="121"/>
      <c r="L39" s="33"/>
      <c r="M39" s="33"/>
      <c r="N39" s="33"/>
      <c r="O39" s="33"/>
      <c r="P39" s="33"/>
      <c r="Q39" s="33"/>
      <c r="R39" s="33"/>
      <c r="S39" s="33"/>
      <c r="T39" s="34"/>
      <c r="U39" s="34"/>
      <c r="V39" s="34"/>
      <c r="W39" s="34"/>
      <c r="X39" s="37"/>
    </row>
    <row r="40" spans="1:39" s="2" customFormat="1" ht="16.25" customHeight="1">
      <c r="A40" s="27"/>
      <c r="B40" s="330"/>
      <c r="C40" s="110"/>
      <c r="D40" s="111"/>
      <c r="E40" s="112"/>
      <c r="F40" s="157"/>
      <c r="G40" s="157"/>
      <c r="H40" s="107"/>
      <c r="I40" s="275"/>
      <c r="J40" s="275"/>
      <c r="K40" s="121"/>
      <c r="L40" s="33"/>
      <c r="M40" s="33"/>
      <c r="N40" s="33"/>
      <c r="O40" s="33"/>
      <c r="P40" s="33"/>
      <c r="Q40" s="33"/>
      <c r="R40" s="33"/>
      <c r="S40" s="33"/>
      <c r="T40" s="34"/>
      <c r="U40" s="34"/>
      <c r="V40" s="34"/>
      <c r="W40" s="34"/>
      <c r="X40" s="37"/>
    </row>
    <row r="41" spans="1:39" s="2" customFormat="1" ht="16.25" customHeight="1">
      <c r="A41" s="27"/>
      <c r="B41" s="330"/>
      <c r="C41" s="110"/>
      <c r="D41" s="111"/>
      <c r="E41" s="112"/>
      <c r="F41" s="157"/>
      <c r="G41" s="157"/>
      <c r="H41" s="107"/>
      <c r="I41" s="275"/>
      <c r="J41" s="275"/>
      <c r="K41" s="121"/>
      <c r="L41" s="33"/>
      <c r="M41" s="33"/>
      <c r="N41" s="33"/>
      <c r="O41" s="33"/>
      <c r="P41" s="33"/>
      <c r="Q41" s="33"/>
      <c r="R41" s="33"/>
      <c r="S41" s="33"/>
      <c r="T41" s="34"/>
      <c r="U41" s="34"/>
      <c r="V41" s="34"/>
      <c r="W41" s="34"/>
      <c r="X41" s="37"/>
    </row>
    <row r="42" spans="1:39" s="2" customFormat="1" ht="16.25" customHeight="1">
      <c r="A42" s="38"/>
      <c r="B42" s="331"/>
      <c r="C42" s="123"/>
      <c r="D42" s="124"/>
      <c r="E42" s="125"/>
      <c r="F42" s="159"/>
      <c r="G42" s="159"/>
      <c r="H42" s="127"/>
      <c r="I42" s="276"/>
      <c r="J42" s="276"/>
      <c r="K42" s="104"/>
      <c r="L42" s="44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76"/>
      <c r="AA42" s="3"/>
      <c r="AJ42" s="5"/>
      <c r="AL42" s="5"/>
      <c r="AM42" s="4"/>
    </row>
    <row r="43" spans="1:39" s="2" customFormat="1" ht="16.25" hidden="1" customHeight="1">
      <c r="A43" s="234"/>
      <c r="B43" s="235"/>
      <c r="C43" s="236"/>
      <c r="D43" s="237"/>
      <c r="E43" s="238"/>
      <c r="F43" s="239"/>
      <c r="G43" s="239"/>
      <c r="H43" s="301"/>
      <c r="I43" s="302"/>
      <c r="J43" s="302"/>
      <c r="K43" s="303"/>
      <c r="L43" s="241"/>
      <c r="M43" s="241"/>
      <c r="N43" s="241"/>
      <c r="O43" s="241"/>
      <c r="P43" s="241"/>
      <c r="Q43" s="241"/>
      <c r="R43" s="241"/>
      <c r="S43" s="241"/>
      <c r="T43" s="242"/>
      <c r="U43" s="242"/>
      <c r="V43" s="242"/>
      <c r="W43" s="242"/>
      <c r="X43" s="243"/>
      <c r="AA43" s="3"/>
      <c r="AJ43" s="5"/>
      <c r="AL43" s="5"/>
      <c r="AM43" s="4"/>
    </row>
    <row r="44" spans="1:39" s="2" customFormat="1" ht="6" customHeight="1">
      <c r="A44" s="78"/>
      <c r="B44" s="206"/>
      <c r="C44" s="207"/>
      <c r="D44" s="208"/>
      <c r="E44" s="209"/>
      <c r="F44" s="209"/>
      <c r="G44" s="209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7"/>
      <c r="T44" s="77"/>
      <c r="U44" s="77"/>
      <c r="V44" s="77"/>
      <c r="W44" s="77"/>
      <c r="X44" s="211"/>
      <c r="AA44" s="3"/>
      <c r="AJ44" s="5"/>
      <c r="AL44" s="5"/>
      <c r="AM44" s="4"/>
    </row>
    <row r="45" spans="1:39" s="2" customFormat="1" ht="16.25" customHeight="1">
      <c r="A45" s="77"/>
      <c r="B45" s="81" t="s">
        <v>24</v>
      </c>
      <c r="C45" s="78"/>
      <c r="E45" s="78">
        <f>H45+N45</f>
        <v>0</v>
      </c>
      <c r="F45" s="79" t="s">
        <v>6</v>
      </c>
      <c r="G45" s="259" t="s">
        <v>11</v>
      </c>
      <c r="H45" s="81">
        <f>COUNTIF($C$7:$C$43,"ช")</f>
        <v>0</v>
      </c>
      <c r="I45" s="81"/>
      <c r="J45" s="81" t="s">
        <v>6</v>
      </c>
      <c r="L45" s="259" t="s">
        <v>7</v>
      </c>
      <c r="M45" s="259"/>
      <c r="N45" s="77">
        <f>COUNTIF($C$7:$C$43,"ญ")</f>
        <v>0</v>
      </c>
      <c r="O45" s="81"/>
      <c r="P45" s="81" t="s">
        <v>6</v>
      </c>
      <c r="S45" s="77"/>
      <c r="T45" s="80" t="s">
        <v>52</v>
      </c>
      <c r="X45" s="77"/>
    </row>
    <row r="46" spans="1:39" s="102" customFormat="1" ht="17" hidden="1" customHeight="1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39" s="100" customFormat="1" ht="15" hidden="1" customHeight="1">
      <c r="A47" s="95"/>
      <c r="B47" s="95"/>
      <c r="C47" s="96"/>
      <c r="D47" s="264" t="s">
        <v>13</v>
      </c>
      <c r="E47" s="264">
        <f>COUNTIF($G$7:$G$43,"แดง")</f>
        <v>0</v>
      </c>
      <c r="F47" s="264"/>
      <c r="G47" s="264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39" s="100" customFormat="1" ht="15" hidden="1" customHeight="1">
      <c r="A48" s="95"/>
      <c r="B48" s="95"/>
      <c r="C48" s="96"/>
      <c r="D48" s="264" t="s">
        <v>14</v>
      </c>
      <c r="E48" s="264">
        <f>COUNTIF($G$7:$G$43,"เหลือง")</f>
        <v>0</v>
      </c>
      <c r="F48" s="264"/>
      <c r="G48" s="264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25" s="100" customFormat="1" ht="15" hidden="1" customHeight="1">
      <c r="A49" s="95"/>
      <c r="B49" s="95"/>
      <c r="C49" s="96"/>
      <c r="D49" s="264" t="s">
        <v>15</v>
      </c>
      <c r="E49" s="264">
        <f>COUNTIF($G$7:$G$43,"น้ำเงิน")</f>
        <v>0</v>
      </c>
      <c r="F49" s="264"/>
      <c r="G49" s="264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5"/>
      <c r="C50" s="96"/>
      <c r="D50" s="264" t="s">
        <v>16</v>
      </c>
      <c r="E50" s="264">
        <f>COUNTIF($G$7:$G$43,"ม่วง")</f>
        <v>0</v>
      </c>
      <c r="F50" s="264"/>
      <c r="G50" s="264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5"/>
      <c r="C51" s="96"/>
      <c r="D51" s="264" t="s">
        <v>17</v>
      </c>
      <c r="E51" s="264">
        <f>COUNTIF($G$7:$G$43,"ฟ้า")</f>
        <v>0</v>
      </c>
      <c r="F51" s="264"/>
      <c r="G51" s="264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5"/>
      <c r="C52" s="96"/>
      <c r="D52" s="264" t="s">
        <v>5</v>
      </c>
      <c r="E52" s="264">
        <f>SUM(E47:E51)</f>
        <v>0</v>
      </c>
      <c r="F52" s="264"/>
      <c r="G52" s="264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B53" s="97"/>
      <c r="C53" s="98"/>
      <c r="D53" s="99"/>
      <c r="E53" s="99"/>
      <c r="F53" s="99"/>
      <c r="G53" s="99"/>
    </row>
    <row r="54" spans="1:25" s="100" customFormat="1" ht="15" customHeight="1">
      <c r="B54" s="97"/>
      <c r="C54" s="98"/>
      <c r="D54" s="99"/>
      <c r="E54" s="99"/>
      <c r="F54" s="99"/>
      <c r="G54" s="99"/>
    </row>
    <row r="55" spans="1:25" s="100" customFormat="1" ht="15" customHeight="1">
      <c r="B55" s="97"/>
      <c r="C55" s="101"/>
      <c r="D55" s="102"/>
      <c r="E55" s="102"/>
      <c r="F55" s="102"/>
      <c r="G55" s="102"/>
    </row>
  </sheetData>
  <mergeCells count="7">
    <mergeCell ref="W4:X4"/>
    <mergeCell ref="A5:A6"/>
    <mergeCell ref="B5:B6"/>
    <mergeCell ref="C5:C6"/>
    <mergeCell ref="D5:D6"/>
    <mergeCell ref="E5:E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C2DB8-462C-4A59-81AD-45B270447EB8}">
  <sheetPr>
    <tabColor rgb="FFFF0000"/>
  </sheetPr>
  <dimension ref="A1:AM57"/>
  <sheetViews>
    <sheetView zoomScale="120" zoomScaleNormal="120" workbookViewId="0">
      <selection activeCell="P13" sqref="P13"/>
    </sheetView>
  </sheetViews>
  <sheetFormatPr baseColWidth="10" defaultColWidth="9.19921875" defaultRowHeight="15" customHeight="1"/>
  <cols>
    <col min="1" max="1" width="3.59765625" style="1" customWidth="1"/>
    <col min="2" max="2" width="8.5976562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9" customWidth="1"/>
    <col min="7" max="7" width="3.796875" style="9" customWidth="1"/>
    <col min="8" max="8" width="10.59765625" style="9" customWidth="1"/>
    <col min="9" max="9" width="5.19921875" style="1" customWidth="1"/>
    <col min="10" max="24" width="3" style="1" customWidth="1"/>
    <col min="25" max="25" width="2.796875" style="1" customWidth="1"/>
    <col min="26" max="26" width="9.19921875" style="1"/>
    <col min="27" max="27" width="5.796875" style="1" customWidth="1"/>
    <col min="28" max="28" width="7.19921875" style="1" customWidth="1"/>
    <col min="29" max="16384" width="9.19921875" style="1"/>
  </cols>
  <sheetData>
    <row r="1" spans="1:39" s="13" customFormat="1" ht="18" customHeight="1">
      <c r="B1" s="177" t="s">
        <v>56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G1" s="15"/>
    </row>
    <row r="2" spans="1:39" s="13" customFormat="1" ht="18" customHeight="1">
      <c r="B2" s="181" t="s">
        <v>57</v>
      </c>
      <c r="C2" s="178"/>
      <c r="D2" s="179"/>
      <c r="E2" s="180" t="s">
        <v>922</v>
      </c>
    </row>
    <row r="3" spans="1:39" s="14" customFormat="1" ht="17.25" customHeight="1">
      <c r="A3" s="204"/>
      <c r="B3" s="400" t="s">
        <v>22</v>
      </c>
      <c r="C3" s="400"/>
      <c r="D3" s="204" t="str">
        <f>'ยอด ม.6'!B30&amp;"และ"&amp;'ยอด ม.6'!B31</f>
        <v>***นักเรียนพักการเรียนและ***นักเรียนแลกเปลี่ยน</v>
      </c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</row>
    <row r="4" spans="1:39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82" t="s">
        <v>60</v>
      </c>
      <c r="V4" s="182"/>
      <c r="W4" s="381"/>
      <c r="X4" s="381"/>
      <c r="Y4" s="200"/>
    </row>
    <row r="5" spans="1:39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403" t="s">
        <v>10</v>
      </c>
      <c r="G5" s="401" t="s">
        <v>0</v>
      </c>
      <c r="H5" s="403" t="s">
        <v>81</v>
      </c>
      <c r="I5" s="399" t="s">
        <v>3</v>
      </c>
      <c r="J5" s="185"/>
      <c r="K5" s="185"/>
      <c r="L5" s="185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229"/>
      <c r="Y5" s="201"/>
    </row>
    <row r="6" spans="1:39" s="94" customFormat="1" ht="18" customHeight="1">
      <c r="A6" s="392"/>
      <c r="B6" s="385"/>
      <c r="C6" s="395"/>
      <c r="D6" s="396"/>
      <c r="E6" s="397"/>
      <c r="F6" s="403"/>
      <c r="G6" s="402"/>
      <c r="H6" s="403"/>
      <c r="I6" s="399"/>
      <c r="J6" s="230"/>
      <c r="K6" s="230"/>
      <c r="L6" s="230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2"/>
      <c r="Y6" s="201"/>
    </row>
    <row r="7" spans="1:39" s="2" customFormat="1" ht="15.75" customHeight="1">
      <c r="A7" s="73">
        <v>1</v>
      </c>
      <c r="B7" s="356">
        <v>41177</v>
      </c>
      <c r="C7" s="357" t="s">
        <v>82</v>
      </c>
      <c r="D7" s="358" t="s">
        <v>916</v>
      </c>
      <c r="E7" s="359" t="s">
        <v>917</v>
      </c>
      <c r="F7" s="360" t="s">
        <v>907</v>
      </c>
      <c r="G7" s="360">
        <v>2</v>
      </c>
      <c r="H7" s="361" t="s">
        <v>908</v>
      </c>
      <c r="I7" s="137" t="s">
        <v>14</v>
      </c>
      <c r="J7" s="289" t="s">
        <v>920</v>
      </c>
      <c r="K7" s="290"/>
      <c r="L7" s="56"/>
      <c r="M7" s="56"/>
      <c r="N7" s="56"/>
      <c r="O7" s="56"/>
      <c r="P7" s="56"/>
      <c r="Q7" s="291"/>
      <c r="R7" s="291"/>
      <c r="S7" s="291"/>
      <c r="T7" s="292"/>
      <c r="U7" s="57"/>
      <c r="V7" s="57"/>
      <c r="W7" s="57"/>
      <c r="X7" s="202"/>
      <c r="AA7" s="5"/>
      <c r="AB7" s="5"/>
    </row>
    <row r="8" spans="1:39" s="2" customFormat="1" ht="16.25" customHeight="1">
      <c r="A8" s="27">
        <v>2</v>
      </c>
      <c r="B8" s="109">
        <v>41243</v>
      </c>
      <c r="C8" s="110" t="s">
        <v>85</v>
      </c>
      <c r="D8" s="111" t="s">
        <v>918</v>
      </c>
      <c r="E8" s="112" t="s">
        <v>919</v>
      </c>
      <c r="F8" s="157" t="s">
        <v>907</v>
      </c>
      <c r="G8" s="157">
        <v>27</v>
      </c>
      <c r="H8" s="110" t="s">
        <v>908</v>
      </c>
      <c r="I8" s="113" t="s">
        <v>14</v>
      </c>
      <c r="J8" s="317" t="s">
        <v>920</v>
      </c>
      <c r="K8" s="203"/>
      <c r="L8" s="33"/>
      <c r="M8" s="33"/>
      <c r="N8" s="33"/>
      <c r="O8" s="33"/>
      <c r="P8" s="33"/>
      <c r="Q8" s="33"/>
      <c r="R8" s="33"/>
      <c r="S8" s="33"/>
      <c r="T8" s="34"/>
      <c r="U8" s="34"/>
      <c r="V8" s="34"/>
      <c r="W8" s="34"/>
      <c r="X8" s="37"/>
      <c r="AA8" s="5"/>
      <c r="AB8" s="5"/>
    </row>
    <row r="9" spans="1:39" s="2" customFormat="1" ht="16.25" customHeight="1">
      <c r="A9" s="27">
        <v>3</v>
      </c>
      <c r="B9" s="109">
        <v>41142</v>
      </c>
      <c r="C9" s="110" t="s">
        <v>82</v>
      </c>
      <c r="D9" s="111" t="s">
        <v>726</v>
      </c>
      <c r="E9" s="112" t="s">
        <v>102</v>
      </c>
      <c r="F9" s="157" t="s">
        <v>36</v>
      </c>
      <c r="G9" s="157">
        <v>2</v>
      </c>
      <c r="H9" s="60" t="s">
        <v>937</v>
      </c>
      <c r="I9" s="113" t="s">
        <v>16</v>
      </c>
      <c r="J9" s="317" t="s">
        <v>938</v>
      </c>
      <c r="K9" s="85"/>
      <c r="L9" s="33"/>
      <c r="M9" s="33"/>
      <c r="N9" s="33"/>
      <c r="O9" s="33"/>
      <c r="P9" s="33"/>
      <c r="Q9" s="33"/>
      <c r="R9" s="33"/>
      <c r="S9" s="33"/>
      <c r="T9" s="34"/>
      <c r="U9" s="34"/>
      <c r="V9" s="34"/>
      <c r="W9" s="34"/>
      <c r="X9" s="37"/>
    </row>
    <row r="10" spans="1:39" s="2" customFormat="1" ht="16.25" customHeight="1">
      <c r="A10" s="27">
        <v>4</v>
      </c>
      <c r="B10" s="380">
        <v>41418</v>
      </c>
      <c r="C10" s="110" t="s">
        <v>85</v>
      </c>
      <c r="D10" s="111" t="s">
        <v>899</v>
      </c>
      <c r="E10" s="112" t="s">
        <v>900</v>
      </c>
      <c r="F10" s="157" t="s">
        <v>38</v>
      </c>
      <c r="G10" s="157">
        <v>31</v>
      </c>
      <c r="H10" s="157" t="s">
        <v>939</v>
      </c>
      <c r="I10" s="113" t="s">
        <v>15</v>
      </c>
      <c r="J10" s="317" t="s">
        <v>940</v>
      </c>
      <c r="K10" s="205"/>
      <c r="L10" s="33"/>
      <c r="M10" s="33"/>
      <c r="N10" s="33"/>
      <c r="O10" s="33"/>
      <c r="P10" s="33"/>
      <c r="Q10" s="33"/>
      <c r="R10" s="33"/>
      <c r="S10" s="33"/>
      <c r="T10" s="34"/>
      <c r="U10" s="34"/>
      <c r="V10" s="34"/>
      <c r="W10" s="34"/>
      <c r="X10" s="37"/>
      <c r="AA10" s="3"/>
      <c r="AJ10" s="5"/>
      <c r="AL10" s="5"/>
      <c r="AM10" s="4"/>
    </row>
    <row r="11" spans="1:39" s="2" customFormat="1" ht="16.25" customHeight="1">
      <c r="A11" s="38">
        <v>5</v>
      </c>
      <c r="B11" s="235"/>
      <c r="C11" s="236"/>
      <c r="D11" s="237"/>
      <c r="E11" s="238"/>
      <c r="F11" s="159"/>
      <c r="G11" s="159"/>
      <c r="H11" s="159"/>
      <c r="I11" s="126"/>
      <c r="J11" s="322"/>
      <c r="K11" s="323"/>
      <c r="L11" s="67"/>
      <c r="M11" s="67"/>
      <c r="N11" s="67"/>
      <c r="O11" s="67"/>
      <c r="P11" s="67"/>
      <c r="Q11" s="67"/>
      <c r="R11" s="67"/>
      <c r="S11" s="67"/>
      <c r="T11" s="68"/>
      <c r="U11" s="68"/>
      <c r="V11" s="68"/>
      <c r="W11" s="68"/>
      <c r="X11" s="48"/>
      <c r="AA11" s="3"/>
      <c r="AJ11" s="5"/>
      <c r="AL11" s="5"/>
      <c r="AM11" s="4"/>
    </row>
    <row r="12" spans="1:39" s="2" customFormat="1" ht="16.25" customHeight="1">
      <c r="A12" s="16">
        <v>6</v>
      </c>
      <c r="B12" s="114"/>
      <c r="C12" s="115"/>
      <c r="D12" s="116"/>
      <c r="E12" s="117"/>
      <c r="F12" s="158"/>
      <c r="G12" s="158"/>
      <c r="H12" s="158"/>
      <c r="I12" s="118"/>
      <c r="J12" s="324"/>
      <c r="K12" s="325"/>
      <c r="L12" s="49"/>
      <c r="M12" s="49"/>
      <c r="N12" s="49"/>
      <c r="O12" s="49"/>
      <c r="P12" s="49"/>
      <c r="Q12" s="326"/>
      <c r="R12" s="326"/>
      <c r="S12" s="326"/>
      <c r="T12" s="327"/>
      <c r="U12" s="24"/>
      <c r="V12" s="24"/>
      <c r="W12" s="24"/>
      <c r="X12" s="26"/>
      <c r="AA12" s="3"/>
      <c r="AJ12" s="5"/>
      <c r="AL12" s="5"/>
      <c r="AM12" s="4"/>
    </row>
    <row r="13" spans="1:39" s="2" customFormat="1" ht="16.25" customHeight="1">
      <c r="A13" s="27">
        <v>7</v>
      </c>
      <c r="B13" s="351"/>
      <c r="C13" s="352"/>
      <c r="D13" s="353"/>
      <c r="E13" s="354"/>
      <c r="F13" s="355"/>
      <c r="G13" s="355"/>
      <c r="H13" s="355"/>
      <c r="I13" s="113"/>
      <c r="J13" s="317"/>
      <c r="K13" s="20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4"/>
      <c r="X13" s="37"/>
      <c r="AA13" s="3"/>
      <c r="AJ13" s="5"/>
      <c r="AL13" s="5"/>
      <c r="AM13" s="4"/>
    </row>
    <row r="14" spans="1:39" s="2" customFormat="1" ht="16.5" customHeight="1">
      <c r="A14" s="27">
        <v>8</v>
      </c>
      <c r="B14" s="351"/>
      <c r="C14" s="352"/>
      <c r="D14" s="353"/>
      <c r="E14" s="354"/>
      <c r="F14" s="355"/>
      <c r="G14" s="355"/>
      <c r="H14" s="355"/>
      <c r="I14" s="113"/>
      <c r="J14" s="245"/>
      <c r="K14" s="85"/>
      <c r="L14" s="33"/>
      <c r="M14" s="33"/>
      <c r="N14" s="33"/>
      <c r="O14" s="33"/>
      <c r="P14" s="33"/>
      <c r="Q14" s="33"/>
      <c r="R14" s="33"/>
      <c r="S14" s="33"/>
      <c r="T14" s="34"/>
      <c r="U14" s="34"/>
      <c r="V14" s="34"/>
      <c r="W14" s="34"/>
      <c r="X14" s="37"/>
      <c r="AA14" s="3"/>
      <c r="AJ14" s="5"/>
      <c r="AL14" s="5"/>
      <c r="AM14" s="4"/>
    </row>
    <row r="15" spans="1:39" s="2" customFormat="1" ht="16.25" customHeight="1">
      <c r="A15" s="27">
        <v>9</v>
      </c>
      <c r="B15" s="109"/>
      <c r="C15" s="110"/>
      <c r="D15" s="111"/>
      <c r="E15" s="112"/>
      <c r="F15" s="157"/>
      <c r="G15" s="157"/>
      <c r="H15" s="157"/>
      <c r="I15" s="113"/>
      <c r="J15" s="165"/>
      <c r="K15" s="205"/>
      <c r="L15" s="33"/>
      <c r="M15" s="33"/>
      <c r="N15" s="33"/>
      <c r="O15" s="33"/>
      <c r="P15" s="33"/>
      <c r="Q15" s="33"/>
      <c r="R15" s="33"/>
      <c r="S15" s="33"/>
      <c r="T15" s="34"/>
      <c r="U15" s="34"/>
      <c r="V15" s="34"/>
      <c r="W15" s="34"/>
      <c r="X15" s="37"/>
      <c r="AA15" s="3"/>
      <c r="AJ15" s="5"/>
      <c r="AL15" s="5"/>
      <c r="AM15" s="4"/>
    </row>
    <row r="16" spans="1:39" s="2" customFormat="1" ht="16.25" customHeight="1">
      <c r="A16" s="38">
        <v>10</v>
      </c>
      <c r="B16" s="122"/>
      <c r="C16" s="123"/>
      <c r="D16" s="124"/>
      <c r="E16" s="125"/>
      <c r="F16" s="159"/>
      <c r="G16" s="159"/>
      <c r="H16" s="159"/>
      <c r="I16" s="126"/>
      <c r="J16" s="316"/>
      <c r="K16" s="328"/>
      <c r="L16" s="44"/>
      <c r="M16" s="44"/>
      <c r="N16" s="44"/>
      <c r="O16" s="44"/>
      <c r="P16" s="44"/>
      <c r="Q16" s="44"/>
      <c r="R16" s="44"/>
      <c r="S16" s="44"/>
      <c r="T16" s="45"/>
      <c r="U16" s="45"/>
      <c r="V16" s="45"/>
      <c r="W16" s="45"/>
      <c r="X16" s="76"/>
      <c r="AA16" s="3"/>
      <c r="AJ16" s="5"/>
      <c r="AL16" s="5"/>
      <c r="AM16" s="4"/>
    </row>
    <row r="17" spans="1:39" s="2" customFormat="1" ht="16.25" customHeight="1">
      <c r="A17" s="16">
        <v>11</v>
      </c>
      <c r="B17" s="114"/>
      <c r="C17" s="115"/>
      <c r="D17" s="116"/>
      <c r="E17" s="117"/>
      <c r="F17" s="158"/>
      <c r="G17" s="158"/>
      <c r="H17" s="158"/>
      <c r="I17" s="118"/>
      <c r="J17" s="289"/>
      <c r="K17" s="290"/>
      <c r="L17" s="56"/>
      <c r="M17" s="56"/>
      <c r="N17" s="56"/>
      <c r="O17" s="56"/>
      <c r="P17" s="56"/>
      <c r="Q17" s="291"/>
      <c r="R17" s="291"/>
      <c r="S17" s="291"/>
      <c r="T17" s="292"/>
      <c r="U17" s="57"/>
      <c r="V17" s="57"/>
      <c r="W17" s="57"/>
      <c r="X17" s="202"/>
      <c r="AA17" s="3"/>
      <c r="AJ17" s="5"/>
      <c r="AL17" s="5"/>
      <c r="AM17" s="4"/>
    </row>
    <row r="18" spans="1:39" s="2" customFormat="1" ht="16.25" customHeight="1">
      <c r="A18" s="27">
        <v>12</v>
      </c>
      <c r="B18" s="109"/>
      <c r="C18" s="110"/>
      <c r="D18" s="111"/>
      <c r="E18" s="112"/>
      <c r="F18" s="157"/>
      <c r="G18" s="157"/>
      <c r="H18" s="157"/>
      <c r="I18" s="113"/>
      <c r="J18" s="317"/>
      <c r="K18" s="203"/>
      <c r="L18" s="33"/>
      <c r="M18" s="33"/>
      <c r="N18" s="33"/>
      <c r="O18" s="33"/>
      <c r="P18" s="33"/>
      <c r="Q18" s="33"/>
      <c r="R18" s="33"/>
      <c r="S18" s="33"/>
      <c r="T18" s="34"/>
      <c r="U18" s="34"/>
      <c r="V18" s="34"/>
      <c r="W18" s="34"/>
      <c r="X18" s="37"/>
      <c r="AA18" s="3"/>
      <c r="AJ18" s="5"/>
      <c r="AL18" s="5"/>
      <c r="AM18" s="4"/>
    </row>
    <row r="19" spans="1:39" s="2" customFormat="1" ht="16.25" customHeight="1">
      <c r="A19" s="27">
        <v>13</v>
      </c>
      <c r="B19" s="109"/>
      <c r="C19" s="110"/>
      <c r="D19" s="144"/>
      <c r="E19" s="112"/>
      <c r="F19" s="157"/>
      <c r="G19" s="157"/>
      <c r="H19" s="157"/>
      <c r="I19" s="113"/>
      <c r="J19" s="245"/>
      <c r="K19" s="85"/>
      <c r="L19" s="33"/>
      <c r="M19" s="33"/>
      <c r="N19" s="33"/>
      <c r="O19" s="33"/>
      <c r="P19" s="33"/>
      <c r="Q19" s="33"/>
      <c r="R19" s="33"/>
      <c r="S19" s="33"/>
      <c r="T19" s="34"/>
      <c r="U19" s="34"/>
      <c r="V19" s="34"/>
      <c r="W19" s="34"/>
      <c r="X19" s="37"/>
      <c r="AA19" s="3"/>
      <c r="AJ19" s="5"/>
      <c r="AL19" s="5"/>
      <c r="AM19" s="4"/>
    </row>
    <row r="20" spans="1:39" s="2" customFormat="1" ht="16.25" customHeight="1">
      <c r="A20" s="27">
        <v>14</v>
      </c>
      <c r="B20" s="109"/>
      <c r="C20" s="110"/>
      <c r="D20" s="111"/>
      <c r="E20" s="112"/>
      <c r="F20" s="157"/>
      <c r="G20" s="157"/>
      <c r="H20" s="157"/>
      <c r="I20" s="113"/>
      <c r="J20" s="165"/>
      <c r="K20" s="205"/>
      <c r="L20" s="33"/>
      <c r="M20" s="33"/>
      <c r="N20" s="33"/>
      <c r="O20" s="33"/>
      <c r="P20" s="33"/>
      <c r="Q20" s="33"/>
      <c r="R20" s="33"/>
      <c r="S20" s="33"/>
      <c r="T20" s="34"/>
      <c r="U20" s="34"/>
      <c r="V20" s="34"/>
      <c r="W20" s="34"/>
      <c r="X20" s="37"/>
      <c r="AA20" s="3"/>
      <c r="AJ20" s="5"/>
      <c r="AL20" s="5"/>
      <c r="AM20" s="4"/>
    </row>
    <row r="21" spans="1:39" s="2" customFormat="1" ht="16.25" customHeight="1">
      <c r="A21" s="38">
        <v>15</v>
      </c>
      <c r="B21" s="122"/>
      <c r="C21" s="123"/>
      <c r="D21" s="124"/>
      <c r="E21" s="125"/>
      <c r="F21" s="159"/>
      <c r="G21" s="159"/>
      <c r="H21" s="159"/>
      <c r="I21" s="126"/>
      <c r="J21" s="165"/>
      <c r="K21" s="205"/>
      <c r="L21" s="33"/>
      <c r="M21" s="33"/>
      <c r="N21" s="33"/>
      <c r="O21" s="33"/>
      <c r="P21" s="33"/>
      <c r="Q21" s="33"/>
      <c r="R21" s="33"/>
      <c r="S21" s="33"/>
      <c r="T21" s="34"/>
      <c r="U21" s="34"/>
      <c r="V21" s="34"/>
      <c r="W21" s="34"/>
      <c r="X21" s="37"/>
      <c r="AA21" s="3"/>
      <c r="AJ21" s="5"/>
      <c r="AL21" s="5"/>
      <c r="AM21" s="4"/>
    </row>
    <row r="22" spans="1:39" s="2" customFormat="1" ht="16.25" customHeight="1">
      <c r="A22" s="16">
        <v>16</v>
      </c>
      <c r="B22" s="114"/>
      <c r="C22" s="115"/>
      <c r="D22" s="116"/>
      <c r="E22" s="117"/>
      <c r="F22" s="158"/>
      <c r="G22" s="158"/>
      <c r="H22" s="158"/>
      <c r="I22" s="118"/>
      <c r="J22" s="119"/>
      <c r="K22" s="120"/>
      <c r="L22" s="23"/>
      <c r="M22" s="23"/>
      <c r="N22" s="23"/>
      <c r="O22" s="49"/>
      <c r="P22" s="49"/>
      <c r="Q22" s="49"/>
      <c r="R22" s="49"/>
      <c r="S22" s="49"/>
      <c r="T22" s="24"/>
      <c r="U22" s="24"/>
      <c r="V22" s="24"/>
      <c r="W22" s="24"/>
      <c r="X22" s="26"/>
      <c r="AA22" s="3"/>
      <c r="AJ22" s="5"/>
      <c r="AL22" s="5"/>
      <c r="AM22" s="4"/>
    </row>
    <row r="23" spans="1:39" s="2" customFormat="1" ht="16.25" customHeight="1">
      <c r="A23" s="27">
        <v>17</v>
      </c>
      <c r="B23" s="109"/>
      <c r="C23" s="110"/>
      <c r="D23" s="111"/>
      <c r="E23" s="112"/>
      <c r="F23" s="157"/>
      <c r="G23" s="157"/>
      <c r="H23" s="157"/>
      <c r="I23" s="113"/>
      <c r="J23" s="107"/>
      <c r="K23" s="121"/>
      <c r="L23" s="33"/>
      <c r="M23" s="33"/>
      <c r="N23" s="33"/>
      <c r="O23" s="35"/>
      <c r="P23" s="35"/>
      <c r="Q23" s="35"/>
      <c r="R23" s="35"/>
      <c r="S23" s="35"/>
      <c r="T23" s="34"/>
      <c r="U23" s="34"/>
      <c r="V23" s="34"/>
      <c r="W23" s="34"/>
      <c r="X23" s="37"/>
      <c r="AA23" s="3"/>
      <c r="AJ23" s="5"/>
      <c r="AL23" s="5"/>
      <c r="AM23" s="4"/>
    </row>
    <row r="24" spans="1:39" s="2" customFormat="1" ht="16.25" customHeight="1">
      <c r="A24" s="27">
        <v>18</v>
      </c>
      <c r="B24" s="109"/>
      <c r="C24" s="110"/>
      <c r="D24" s="111"/>
      <c r="E24" s="112"/>
      <c r="F24" s="157"/>
      <c r="G24" s="157"/>
      <c r="H24" s="157"/>
      <c r="I24" s="113"/>
      <c r="J24" s="107"/>
      <c r="K24" s="121"/>
      <c r="L24" s="33"/>
      <c r="M24" s="33"/>
      <c r="N24" s="33"/>
      <c r="O24" s="33"/>
      <c r="P24" s="33"/>
      <c r="Q24" s="33"/>
      <c r="R24" s="33"/>
      <c r="S24" s="33"/>
      <c r="T24" s="34"/>
      <c r="U24" s="34"/>
      <c r="V24" s="34"/>
      <c r="W24" s="34"/>
      <c r="X24" s="37"/>
      <c r="AA24" s="3"/>
      <c r="AJ24" s="5"/>
      <c r="AL24" s="5"/>
      <c r="AM24" s="4"/>
    </row>
    <row r="25" spans="1:39" s="2" customFormat="1" ht="16.25" customHeight="1">
      <c r="A25" s="27">
        <v>19</v>
      </c>
      <c r="B25" s="109"/>
      <c r="C25" s="110"/>
      <c r="D25" s="111"/>
      <c r="E25" s="112"/>
      <c r="F25" s="157"/>
      <c r="G25" s="157"/>
      <c r="H25" s="157"/>
      <c r="I25" s="113"/>
      <c r="J25" s="107"/>
      <c r="K25" s="121"/>
      <c r="L25" s="33"/>
      <c r="M25" s="33"/>
      <c r="N25" s="33"/>
      <c r="O25" s="33"/>
      <c r="P25" s="33"/>
      <c r="Q25" s="33"/>
      <c r="R25" s="33"/>
      <c r="S25" s="33"/>
      <c r="T25" s="34"/>
      <c r="U25" s="34"/>
      <c r="V25" s="34"/>
      <c r="W25" s="34"/>
      <c r="X25" s="37"/>
      <c r="AA25" s="3"/>
      <c r="AJ25" s="5"/>
      <c r="AL25" s="5"/>
      <c r="AM25" s="4"/>
    </row>
    <row r="26" spans="1:39" s="2" customFormat="1" ht="16.25" customHeight="1">
      <c r="A26" s="38">
        <v>20</v>
      </c>
      <c r="B26" s="122"/>
      <c r="C26" s="123"/>
      <c r="D26" s="124"/>
      <c r="E26" s="125"/>
      <c r="F26" s="159"/>
      <c r="G26" s="159"/>
      <c r="H26" s="159"/>
      <c r="I26" s="126"/>
      <c r="J26" s="127"/>
      <c r="K26" s="104"/>
      <c r="L26" s="44"/>
      <c r="M26" s="44"/>
      <c r="N26" s="44"/>
      <c r="O26" s="44"/>
      <c r="P26" s="44"/>
      <c r="Q26" s="44"/>
      <c r="R26" s="44"/>
      <c r="S26" s="44"/>
      <c r="T26" s="45"/>
      <c r="U26" s="45"/>
      <c r="V26" s="45"/>
      <c r="W26" s="45"/>
      <c r="X26" s="48"/>
      <c r="AA26" s="3"/>
      <c r="AJ26" s="5"/>
      <c r="AL26" s="5"/>
      <c r="AM26" s="4"/>
    </row>
    <row r="27" spans="1:39" s="2" customFormat="1" ht="16.25" customHeight="1">
      <c r="A27" s="16">
        <v>21</v>
      </c>
      <c r="B27" s="114"/>
      <c r="C27" s="128"/>
      <c r="D27" s="129"/>
      <c r="E27" s="130"/>
      <c r="F27" s="160"/>
      <c r="G27" s="160"/>
      <c r="H27" s="160"/>
      <c r="I27" s="118"/>
      <c r="J27" s="145"/>
      <c r="K27" s="146"/>
      <c r="L27" s="58"/>
      <c r="M27" s="58"/>
      <c r="N27" s="58"/>
      <c r="O27" s="56"/>
      <c r="P27" s="56"/>
      <c r="Q27" s="56"/>
      <c r="R27" s="56"/>
      <c r="S27" s="56"/>
      <c r="T27" s="56"/>
      <c r="U27" s="57"/>
      <c r="V27" s="57"/>
      <c r="W27" s="57"/>
      <c r="X27" s="26"/>
      <c r="AA27" s="3"/>
      <c r="AJ27" s="5"/>
      <c r="AL27" s="5"/>
      <c r="AM27" s="4"/>
    </row>
    <row r="28" spans="1:39" s="2" customFormat="1" ht="16.25" customHeight="1">
      <c r="A28" s="27">
        <v>22</v>
      </c>
      <c r="B28" s="109"/>
      <c r="C28" s="110"/>
      <c r="D28" s="111"/>
      <c r="E28" s="112"/>
      <c r="F28" s="157"/>
      <c r="G28" s="157"/>
      <c r="H28" s="157"/>
      <c r="I28" s="113"/>
      <c r="J28" s="173"/>
      <c r="K28" s="174"/>
      <c r="L28" s="175"/>
      <c r="M28" s="175"/>
      <c r="N28" s="175"/>
      <c r="O28" s="175"/>
      <c r="P28" s="175"/>
      <c r="Q28" s="175"/>
      <c r="R28" s="175"/>
      <c r="S28" s="175"/>
      <c r="T28" s="175"/>
      <c r="U28" s="176"/>
      <c r="V28" s="176"/>
      <c r="W28" s="176"/>
      <c r="X28" s="37"/>
    </row>
    <row r="29" spans="1:39" s="2" customFormat="1" ht="16.25" customHeight="1">
      <c r="A29" s="27">
        <v>23</v>
      </c>
      <c r="B29" s="109"/>
      <c r="C29" s="110"/>
      <c r="D29" s="111"/>
      <c r="E29" s="112"/>
      <c r="F29" s="157"/>
      <c r="G29" s="157"/>
      <c r="H29" s="157"/>
      <c r="I29" s="113"/>
      <c r="J29" s="107"/>
      <c r="K29" s="121"/>
      <c r="L29" s="33"/>
      <c r="M29" s="33"/>
      <c r="N29" s="33"/>
      <c r="O29" s="33"/>
      <c r="P29" s="33"/>
      <c r="Q29" s="33"/>
      <c r="R29" s="33"/>
      <c r="S29" s="33"/>
      <c r="T29" s="33"/>
      <c r="U29" s="34"/>
      <c r="V29" s="34"/>
      <c r="W29" s="34"/>
      <c r="X29" s="37"/>
    </row>
    <row r="30" spans="1:39" s="2" customFormat="1" ht="16.25" customHeight="1">
      <c r="A30" s="27">
        <v>24</v>
      </c>
      <c r="B30" s="109"/>
      <c r="C30" s="110"/>
      <c r="D30" s="111"/>
      <c r="E30" s="112"/>
      <c r="F30" s="157"/>
      <c r="G30" s="157"/>
      <c r="H30" s="157"/>
      <c r="I30" s="113"/>
      <c r="J30" s="107"/>
      <c r="K30" s="121"/>
      <c r="L30" s="33"/>
      <c r="M30" s="33"/>
      <c r="N30" s="33"/>
      <c r="O30" s="33"/>
      <c r="P30" s="33"/>
      <c r="Q30" s="33"/>
      <c r="R30" s="33"/>
      <c r="S30" s="33"/>
      <c r="T30" s="33"/>
      <c r="U30" s="34"/>
      <c r="V30" s="34"/>
      <c r="W30" s="34"/>
      <c r="X30" s="37"/>
      <c r="AA30" s="3"/>
      <c r="AJ30" s="5"/>
      <c r="AL30" s="5"/>
      <c r="AM30" s="4"/>
    </row>
    <row r="31" spans="1:39" s="2" customFormat="1" ht="16.25" customHeight="1">
      <c r="A31" s="38">
        <v>25</v>
      </c>
      <c r="B31" s="122"/>
      <c r="C31" s="123"/>
      <c r="D31" s="124"/>
      <c r="E31" s="125"/>
      <c r="F31" s="159"/>
      <c r="G31" s="159"/>
      <c r="H31" s="159"/>
      <c r="I31" s="126"/>
      <c r="J31" s="127"/>
      <c r="K31" s="104"/>
      <c r="L31" s="44"/>
      <c r="M31" s="44"/>
      <c r="N31" s="44"/>
      <c r="O31" s="44"/>
      <c r="P31" s="44"/>
      <c r="Q31" s="44"/>
      <c r="R31" s="44"/>
      <c r="S31" s="44"/>
      <c r="T31" s="44"/>
      <c r="U31" s="45"/>
      <c r="V31" s="45"/>
      <c r="W31" s="45"/>
      <c r="X31" s="76"/>
      <c r="AA31" s="3"/>
      <c r="AJ31" s="5"/>
      <c r="AL31" s="5"/>
      <c r="AM31" s="4"/>
    </row>
    <row r="32" spans="1:39" s="2" customFormat="1" ht="16.25" customHeight="1">
      <c r="A32" s="16">
        <v>26</v>
      </c>
      <c r="B32" s="114"/>
      <c r="C32" s="115"/>
      <c r="D32" s="116"/>
      <c r="E32" s="117"/>
      <c r="F32" s="158"/>
      <c r="G32" s="158"/>
      <c r="H32" s="158"/>
      <c r="I32" s="118"/>
      <c r="J32" s="119"/>
      <c r="K32" s="120"/>
      <c r="L32" s="23"/>
      <c r="M32" s="23"/>
      <c r="N32" s="23"/>
      <c r="O32" s="49"/>
      <c r="P32" s="49"/>
      <c r="Q32" s="33"/>
      <c r="R32" s="56"/>
      <c r="S32" s="49"/>
      <c r="T32" s="49"/>
      <c r="U32" s="24"/>
      <c r="V32" s="24"/>
      <c r="W32" s="24"/>
      <c r="X32" s="26"/>
      <c r="AA32" s="3"/>
      <c r="AJ32" s="5"/>
      <c r="AL32" s="5"/>
      <c r="AM32" s="4"/>
    </row>
    <row r="33" spans="1:39" s="2" customFormat="1" ht="16.25" customHeight="1">
      <c r="A33" s="27">
        <v>27</v>
      </c>
      <c r="B33" s="109"/>
      <c r="C33" s="110"/>
      <c r="D33" s="111"/>
      <c r="E33" s="112"/>
      <c r="F33" s="157"/>
      <c r="G33" s="157"/>
      <c r="H33" s="157"/>
      <c r="I33" s="113"/>
      <c r="J33" s="107"/>
      <c r="K33" s="121"/>
      <c r="L33" s="33"/>
      <c r="M33" s="33"/>
      <c r="N33" s="33"/>
      <c r="O33" s="33"/>
      <c r="P33" s="33"/>
      <c r="Q33" s="33"/>
      <c r="R33" s="33"/>
      <c r="S33" s="33"/>
      <c r="T33" s="33"/>
      <c r="U33" s="34"/>
      <c r="V33" s="34"/>
      <c r="W33" s="34"/>
      <c r="X33" s="37"/>
      <c r="AA33" s="3"/>
      <c r="AJ33" s="5"/>
      <c r="AL33" s="5"/>
      <c r="AM33" s="4"/>
    </row>
    <row r="34" spans="1:39" s="2" customFormat="1" ht="16.25" customHeight="1">
      <c r="A34" s="27">
        <v>28</v>
      </c>
      <c r="B34" s="109"/>
      <c r="C34" s="110"/>
      <c r="D34" s="111"/>
      <c r="E34" s="112"/>
      <c r="F34" s="157"/>
      <c r="G34" s="157"/>
      <c r="H34" s="157"/>
      <c r="I34" s="113"/>
      <c r="J34" s="107"/>
      <c r="K34" s="121"/>
      <c r="L34" s="33"/>
      <c r="M34" s="33"/>
      <c r="N34" s="33"/>
      <c r="O34" s="33"/>
      <c r="P34" s="33"/>
      <c r="Q34" s="33"/>
      <c r="R34" s="33"/>
      <c r="S34" s="33"/>
      <c r="T34" s="33"/>
      <c r="U34" s="34"/>
      <c r="V34" s="34"/>
      <c r="W34" s="34"/>
      <c r="X34" s="37"/>
      <c r="AA34" s="3"/>
      <c r="AJ34" s="5"/>
      <c r="AL34" s="5"/>
      <c r="AM34" s="4"/>
    </row>
    <row r="35" spans="1:39" s="2" customFormat="1" ht="16.25" customHeight="1">
      <c r="A35" s="27">
        <v>29</v>
      </c>
      <c r="B35" s="109"/>
      <c r="C35" s="110"/>
      <c r="D35" s="111"/>
      <c r="E35" s="112"/>
      <c r="F35" s="157"/>
      <c r="G35" s="157"/>
      <c r="H35" s="157"/>
      <c r="I35" s="113"/>
      <c r="J35" s="107"/>
      <c r="K35" s="121"/>
      <c r="L35" s="33"/>
      <c r="M35" s="33"/>
      <c r="N35" s="33"/>
      <c r="O35" s="33"/>
      <c r="P35" s="33"/>
      <c r="Q35" s="33"/>
      <c r="R35" s="33"/>
      <c r="S35" s="33"/>
      <c r="T35" s="33"/>
      <c r="U35" s="34"/>
      <c r="V35" s="34"/>
      <c r="W35" s="34"/>
      <c r="X35" s="37"/>
      <c r="AA35" s="3"/>
      <c r="AJ35" s="5"/>
      <c r="AL35" s="5"/>
      <c r="AM35" s="4"/>
    </row>
    <row r="36" spans="1:39" s="2" customFormat="1" ht="16.25" customHeight="1">
      <c r="A36" s="38">
        <v>30</v>
      </c>
      <c r="B36" s="122"/>
      <c r="C36" s="123"/>
      <c r="D36" s="124"/>
      <c r="E36" s="125"/>
      <c r="F36" s="159"/>
      <c r="G36" s="159"/>
      <c r="H36" s="159"/>
      <c r="I36" s="126"/>
      <c r="J36" s="127"/>
      <c r="K36" s="104"/>
      <c r="L36" s="44"/>
      <c r="M36" s="44"/>
      <c r="N36" s="44"/>
      <c r="O36" s="44"/>
      <c r="P36" s="44"/>
      <c r="Q36" s="44"/>
      <c r="R36" s="44"/>
      <c r="S36" s="44"/>
      <c r="T36" s="44"/>
      <c r="U36" s="45"/>
      <c r="V36" s="45"/>
      <c r="W36" s="45"/>
      <c r="X36" s="48"/>
      <c r="AA36" s="3"/>
      <c r="AJ36" s="5"/>
      <c r="AL36" s="5"/>
      <c r="AM36" s="4"/>
    </row>
    <row r="37" spans="1:39" s="2" customFormat="1" ht="16.25" customHeight="1">
      <c r="A37" s="16">
        <v>31</v>
      </c>
      <c r="B37" s="114"/>
      <c r="C37" s="128"/>
      <c r="D37" s="129"/>
      <c r="E37" s="130"/>
      <c r="F37" s="160"/>
      <c r="G37" s="160"/>
      <c r="H37" s="160"/>
      <c r="I37" s="137"/>
      <c r="J37" s="138"/>
      <c r="K37" s="105"/>
      <c r="L37" s="56"/>
      <c r="M37" s="56"/>
      <c r="N37" s="56"/>
      <c r="O37" s="56"/>
      <c r="P37" s="56"/>
      <c r="Q37" s="56"/>
      <c r="R37" s="56"/>
      <c r="S37" s="56"/>
      <c r="T37" s="56"/>
      <c r="U37" s="57"/>
      <c r="V37" s="57"/>
      <c r="W37" s="57"/>
      <c r="X37" s="26"/>
    </row>
    <row r="38" spans="1:39" s="2" customFormat="1" ht="16.25" customHeight="1">
      <c r="A38" s="27">
        <v>32</v>
      </c>
      <c r="B38" s="109"/>
      <c r="C38" s="110"/>
      <c r="D38" s="111"/>
      <c r="E38" s="112"/>
      <c r="F38" s="157"/>
      <c r="G38" s="157"/>
      <c r="H38" s="157"/>
      <c r="I38" s="113"/>
      <c r="J38" s="107"/>
      <c r="K38" s="121"/>
      <c r="L38" s="33"/>
      <c r="M38" s="33"/>
      <c r="N38" s="33"/>
      <c r="O38" s="33"/>
      <c r="P38" s="33"/>
      <c r="Q38" s="33"/>
      <c r="R38" s="33"/>
      <c r="S38" s="33"/>
      <c r="T38" s="33"/>
      <c r="U38" s="34"/>
      <c r="V38" s="34"/>
      <c r="W38" s="34"/>
      <c r="X38" s="37"/>
    </row>
    <row r="39" spans="1:39" s="2" customFormat="1" ht="16.25" customHeight="1">
      <c r="A39" s="27">
        <v>33</v>
      </c>
      <c r="B39" s="109"/>
      <c r="C39" s="110"/>
      <c r="D39" s="111"/>
      <c r="E39" s="112"/>
      <c r="F39" s="157"/>
      <c r="G39" s="157"/>
      <c r="H39" s="157"/>
      <c r="I39" s="113"/>
      <c r="J39" s="107"/>
      <c r="K39" s="121"/>
      <c r="L39" s="33"/>
      <c r="M39" s="33"/>
      <c r="N39" s="33"/>
      <c r="O39" s="33"/>
      <c r="P39" s="33"/>
      <c r="Q39" s="33"/>
      <c r="R39" s="33"/>
      <c r="S39" s="33"/>
      <c r="T39" s="33"/>
      <c r="U39" s="34"/>
      <c r="V39" s="34"/>
      <c r="W39" s="34"/>
      <c r="X39" s="37"/>
      <c r="AA39" s="3"/>
      <c r="AJ39" s="5"/>
      <c r="AL39" s="5"/>
      <c r="AM39" s="4"/>
    </row>
    <row r="40" spans="1:39" s="2" customFormat="1" ht="16.25" customHeight="1">
      <c r="A40" s="27">
        <v>34</v>
      </c>
      <c r="B40" s="109"/>
      <c r="C40" s="110"/>
      <c r="D40" s="111"/>
      <c r="E40" s="112"/>
      <c r="F40" s="157"/>
      <c r="G40" s="157"/>
      <c r="H40" s="157"/>
      <c r="I40" s="113"/>
      <c r="J40" s="106"/>
      <c r="K40" s="121"/>
      <c r="L40" s="33"/>
      <c r="M40" s="33"/>
      <c r="N40" s="33"/>
      <c r="O40" s="33"/>
      <c r="P40" s="33"/>
      <c r="Q40" s="33"/>
      <c r="R40" s="33"/>
      <c r="S40" s="33"/>
      <c r="T40" s="33"/>
      <c r="U40" s="34"/>
      <c r="V40" s="34"/>
      <c r="W40" s="34"/>
      <c r="X40" s="37"/>
      <c r="AA40" s="3"/>
      <c r="AJ40" s="5"/>
      <c r="AL40" s="5"/>
      <c r="AM40" s="4"/>
    </row>
    <row r="41" spans="1:39" s="2" customFormat="1" ht="16.25" customHeight="1">
      <c r="A41" s="38">
        <v>35</v>
      </c>
      <c r="B41" s="122"/>
      <c r="C41" s="139"/>
      <c r="D41" s="133"/>
      <c r="E41" s="134"/>
      <c r="F41" s="161"/>
      <c r="G41" s="161"/>
      <c r="H41" s="161"/>
      <c r="I41" s="140"/>
      <c r="J41" s="135"/>
      <c r="K41" s="136"/>
      <c r="L41" s="67"/>
      <c r="M41" s="67"/>
      <c r="N41" s="67"/>
      <c r="O41" s="67"/>
      <c r="P41" s="67"/>
      <c r="Q41" s="67"/>
      <c r="R41" s="67"/>
      <c r="S41" s="67"/>
      <c r="T41" s="67"/>
      <c r="U41" s="68"/>
      <c r="V41" s="68"/>
      <c r="W41" s="68"/>
      <c r="X41" s="48"/>
      <c r="AA41" s="3"/>
      <c r="AJ41" s="5"/>
      <c r="AL41" s="5"/>
      <c r="AM41" s="4"/>
    </row>
    <row r="42" spans="1:39" s="2" customFormat="1" ht="16.25" customHeight="1">
      <c r="A42" s="16">
        <v>36</v>
      </c>
      <c r="B42" s="114"/>
      <c r="C42" s="115"/>
      <c r="D42" s="116"/>
      <c r="E42" s="117"/>
      <c r="F42" s="158"/>
      <c r="G42" s="158"/>
      <c r="H42" s="158"/>
      <c r="I42" s="141"/>
      <c r="J42" s="142"/>
      <c r="K42" s="143"/>
      <c r="L42" s="49"/>
      <c r="M42" s="49"/>
      <c r="N42" s="49"/>
      <c r="O42" s="49"/>
      <c r="P42" s="49"/>
      <c r="Q42" s="49"/>
      <c r="R42" s="49"/>
      <c r="S42" s="49"/>
      <c r="T42" s="24"/>
      <c r="U42" s="24"/>
      <c r="V42" s="24"/>
      <c r="W42" s="24"/>
      <c r="X42" s="26"/>
      <c r="AA42" s="3"/>
      <c r="AJ42" s="5"/>
      <c r="AL42" s="5"/>
      <c r="AM42" s="4"/>
    </row>
    <row r="43" spans="1:39" s="2" customFormat="1" ht="16.25" customHeight="1">
      <c r="A43" s="27">
        <v>37</v>
      </c>
      <c r="B43" s="109"/>
      <c r="C43" s="110"/>
      <c r="D43" s="111"/>
      <c r="E43" s="112"/>
      <c r="F43" s="157"/>
      <c r="G43" s="157"/>
      <c r="H43" s="157"/>
      <c r="I43" s="113"/>
      <c r="J43" s="107"/>
      <c r="K43" s="121"/>
      <c r="L43" s="33"/>
      <c r="M43" s="33"/>
      <c r="N43" s="33"/>
      <c r="O43" s="33"/>
      <c r="P43" s="33"/>
      <c r="Q43" s="33"/>
      <c r="R43" s="33"/>
      <c r="S43" s="33"/>
      <c r="T43" s="34"/>
      <c r="U43" s="34"/>
      <c r="V43" s="34"/>
      <c r="W43" s="34"/>
      <c r="X43" s="37"/>
      <c r="AA43" s="3"/>
      <c r="AJ43" s="5"/>
      <c r="AL43" s="5"/>
      <c r="AM43" s="4"/>
    </row>
    <row r="44" spans="1:39" s="2" customFormat="1" ht="16.25" customHeight="1">
      <c r="A44" s="27">
        <v>38</v>
      </c>
      <c r="B44" s="109"/>
      <c r="C44" s="110"/>
      <c r="D44" s="111"/>
      <c r="E44" s="112"/>
      <c r="F44" s="157"/>
      <c r="G44" s="157"/>
      <c r="H44" s="157"/>
      <c r="I44" s="113"/>
      <c r="J44" s="107"/>
      <c r="K44" s="121"/>
      <c r="L44" s="33"/>
      <c r="M44" s="33"/>
      <c r="N44" s="33"/>
      <c r="O44" s="33"/>
      <c r="P44" s="33"/>
      <c r="Q44" s="33"/>
      <c r="R44" s="33"/>
      <c r="S44" s="33"/>
      <c r="T44" s="34"/>
      <c r="U44" s="34"/>
      <c r="V44" s="34"/>
      <c r="W44" s="34"/>
      <c r="X44" s="37"/>
      <c r="AA44" s="3"/>
      <c r="AJ44" s="5"/>
      <c r="AL44" s="5"/>
      <c r="AM44" s="4"/>
    </row>
    <row r="45" spans="1:39" s="2" customFormat="1" ht="16.25" customHeight="1">
      <c r="A45" s="27"/>
      <c r="B45" s="109"/>
      <c r="C45" s="110"/>
      <c r="D45" s="111"/>
      <c r="E45" s="112"/>
      <c r="F45" s="157"/>
      <c r="G45" s="157"/>
      <c r="H45" s="157"/>
      <c r="I45" s="147"/>
      <c r="J45" s="148"/>
      <c r="K45" s="149"/>
      <c r="L45" s="35"/>
      <c r="M45" s="35"/>
      <c r="N45" s="35"/>
      <c r="O45" s="35"/>
      <c r="P45" s="35"/>
      <c r="Q45" s="35"/>
      <c r="R45" s="35"/>
      <c r="S45" s="35"/>
      <c r="T45" s="34"/>
      <c r="U45" s="34"/>
      <c r="V45" s="34"/>
      <c r="W45" s="34"/>
      <c r="X45" s="37"/>
      <c r="AA45" s="3"/>
      <c r="AJ45" s="5"/>
      <c r="AL45" s="5"/>
      <c r="AM45" s="4"/>
    </row>
    <row r="46" spans="1:39" s="2" customFormat="1" ht="16.25" customHeight="1">
      <c r="A46" s="38"/>
      <c r="B46" s="122"/>
      <c r="C46" s="123"/>
      <c r="D46" s="124"/>
      <c r="E46" s="125"/>
      <c r="F46" s="159"/>
      <c r="G46" s="159"/>
      <c r="H46" s="159"/>
      <c r="I46" s="126"/>
      <c r="J46" s="127"/>
      <c r="K46" s="104"/>
      <c r="L46" s="44"/>
      <c r="M46" s="44"/>
      <c r="N46" s="44"/>
      <c r="O46" s="44"/>
      <c r="P46" s="44"/>
      <c r="Q46" s="44"/>
      <c r="R46" s="44"/>
      <c r="S46" s="44"/>
      <c r="T46" s="45"/>
      <c r="U46" s="45"/>
      <c r="V46" s="45"/>
      <c r="W46" s="45"/>
      <c r="X46" s="76"/>
      <c r="AA46" s="3"/>
      <c r="AJ46" s="5"/>
      <c r="AL46" s="5"/>
      <c r="AM46" s="4"/>
    </row>
    <row r="47" spans="1:39" s="2" customFormat="1" ht="16.25" customHeight="1">
      <c r="A47" s="77"/>
      <c r="B47" s="81" t="s">
        <v>24</v>
      </c>
      <c r="C47" s="78"/>
      <c r="D47" s="78">
        <f>H47+O47</f>
        <v>4</v>
      </c>
      <c r="E47" s="79" t="s">
        <v>6</v>
      </c>
      <c r="F47" s="212" t="s">
        <v>11</v>
      </c>
      <c r="G47" s="171"/>
      <c r="H47" s="79">
        <f>COUNTIF($C$7:$C$46,"ช")</f>
        <v>2</v>
      </c>
      <c r="I47" s="92" t="s">
        <v>6</v>
      </c>
      <c r="J47" s="92"/>
      <c r="K47" s="398" t="s">
        <v>7</v>
      </c>
      <c r="L47" s="398"/>
      <c r="M47" s="80" t="s">
        <v>52</v>
      </c>
      <c r="O47" s="172">
        <f>COUNTIF($C$7:$C$46,"ญ")</f>
        <v>2</v>
      </c>
      <c r="P47" s="92"/>
      <c r="Q47" s="92" t="s">
        <v>6</v>
      </c>
      <c r="R47" s="81"/>
      <c r="S47" s="78"/>
      <c r="T47" s="77"/>
      <c r="X47" s="77"/>
    </row>
    <row r="48" spans="1:39" s="102" customFormat="1" ht="17" hidden="1" customHeight="1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25" s="100" customFormat="1" ht="15" hidden="1" customHeight="1">
      <c r="A49" s="95"/>
      <c r="B49" s="95"/>
      <c r="C49" s="96"/>
      <c r="D49" s="264" t="s">
        <v>13</v>
      </c>
      <c r="E49" s="264">
        <f>COUNTIF($I$7:$I$46,"แดง")</f>
        <v>0</v>
      </c>
      <c r="F49" s="264"/>
      <c r="G49" s="264"/>
      <c r="H49" s="264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5"/>
      <c r="C50" s="96"/>
      <c r="D50" s="264" t="s">
        <v>14</v>
      </c>
      <c r="E50" s="264">
        <f>COUNTIF($I$7:$I$46,"เหลือง")</f>
        <v>2</v>
      </c>
      <c r="F50" s="264"/>
      <c r="G50" s="264"/>
      <c r="H50" s="264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5"/>
      <c r="C51" s="96"/>
      <c r="D51" s="264" t="s">
        <v>15</v>
      </c>
      <c r="E51" s="264">
        <f>COUNTIF($I$7:$I$46,"น้ำเงิน")</f>
        <v>1</v>
      </c>
      <c r="F51" s="264"/>
      <c r="G51" s="264"/>
      <c r="H51" s="264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5"/>
      <c r="C52" s="96"/>
      <c r="D52" s="264" t="s">
        <v>16</v>
      </c>
      <c r="E52" s="264">
        <f>COUNTIF($I$7:$I$46,"ม่วง")</f>
        <v>1</v>
      </c>
      <c r="F52" s="264"/>
      <c r="G52" s="264"/>
      <c r="H52" s="264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A53" s="95"/>
      <c r="B53" s="95"/>
      <c r="C53" s="96"/>
      <c r="D53" s="264" t="s">
        <v>17</v>
      </c>
      <c r="E53" s="264">
        <f>COUNTIF($I$7:$I$46,"ฟ้า")</f>
        <v>0</v>
      </c>
      <c r="F53" s="264"/>
      <c r="G53" s="264"/>
      <c r="H53" s="264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25" s="100" customFormat="1" ht="15" hidden="1" customHeight="1">
      <c r="A54" s="95"/>
      <c r="B54" s="95"/>
      <c r="C54" s="96"/>
      <c r="D54" s="264" t="s">
        <v>5</v>
      </c>
      <c r="E54" s="264">
        <f>SUM(E49:E53)</f>
        <v>4</v>
      </c>
      <c r="F54" s="264"/>
      <c r="G54" s="264"/>
      <c r="H54" s="264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25" s="100" customFormat="1" ht="15" hidden="1" customHeight="1">
      <c r="B55" s="97"/>
      <c r="C55" s="98"/>
      <c r="D55" s="99"/>
      <c r="E55" s="99"/>
      <c r="F55" s="99"/>
      <c r="G55" s="99"/>
      <c r="H55" s="99"/>
    </row>
    <row r="56" spans="1:25" s="100" customFormat="1" ht="15" customHeight="1">
      <c r="B56" s="97"/>
      <c r="C56" s="98"/>
      <c r="D56" s="99"/>
      <c r="E56" s="99"/>
      <c r="F56" s="99"/>
      <c r="G56" s="99"/>
      <c r="H56" s="99"/>
    </row>
    <row r="57" spans="1:25" ht="15" customHeight="1">
      <c r="C57" s="10"/>
      <c r="D57" s="102"/>
      <c r="E57" s="102"/>
      <c r="F57" s="12"/>
      <c r="G57" s="12"/>
      <c r="H57" s="12"/>
    </row>
  </sheetData>
  <mergeCells count="12">
    <mergeCell ref="B3:C3"/>
    <mergeCell ref="K47:L47"/>
    <mergeCell ref="G5:G6"/>
    <mergeCell ref="W4:X4"/>
    <mergeCell ref="A5:A6"/>
    <mergeCell ref="B5:B6"/>
    <mergeCell ref="C5:C6"/>
    <mergeCell ref="D5:D6"/>
    <mergeCell ref="E5:E6"/>
    <mergeCell ref="F5:F6"/>
    <mergeCell ref="H5:H6"/>
    <mergeCell ref="I5:I6"/>
  </mergeCells>
  <phoneticPr fontId="4" type="noConversion"/>
  <pageMargins left="0.78740157480314965" right="0.15748031496062992" top="0.47244094488188981" bottom="0.19685039370078741" header="0.23622047244094491" footer="0.31496062992125984"/>
  <pageSetup paperSize="9" scale="9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FF00"/>
  </sheetPr>
  <dimension ref="A1:O48"/>
  <sheetViews>
    <sheetView topLeftCell="A5" zoomScaleNormal="100" workbookViewId="0">
      <selection activeCell="D12" sqref="D12:D13"/>
    </sheetView>
  </sheetViews>
  <sheetFormatPr baseColWidth="10" defaultColWidth="9.19921875" defaultRowHeight="36"/>
  <cols>
    <col min="1" max="1" width="15.796875" style="215" customWidth="1"/>
    <col min="2" max="2" width="36.59765625" style="225" customWidth="1"/>
    <col min="3" max="4" width="16.19921875" style="215" customWidth="1"/>
    <col min="5" max="6" width="17.796875" style="215" customWidth="1"/>
    <col min="7" max="7" width="18.59765625" style="215" customWidth="1"/>
    <col min="8" max="8" width="8.19921875" style="215" customWidth="1"/>
    <col min="9" max="9" width="6" style="215" customWidth="1"/>
    <col min="10" max="10" width="9.19921875" style="215"/>
    <col min="11" max="11" width="9.19921875" style="227"/>
    <col min="12" max="12" width="33.3984375" style="215" customWidth="1"/>
    <col min="13" max="13" width="29.3984375" style="215" customWidth="1"/>
    <col min="14" max="16384" width="9.19921875" style="215"/>
  </cols>
  <sheetData>
    <row r="1" spans="1:15" ht="28.25" customHeight="1" thickBot="1">
      <c r="A1" s="452" t="s">
        <v>45</v>
      </c>
      <c r="B1" s="452"/>
      <c r="C1" s="452"/>
      <c r="D1" s="453" t="str">
        <f>'6-1'!E1</f>
        <v xml:space="preserve">      ภาคเรียนที่ 2  ปีการศึกษา 2567</v>
      </c>
      <c r="E1" s="453"/>
      <c r="F1" s="453"/>
      <c r="G1" s="453"/>
      <c r="H1" s="453"/>
      <c r="I1" s="453"/>
    </row>
    <row r="2" spans="1:15" s="216" customFormat="1" ht="21" customHeight="1">
      <c r="A2" s="467" t="s">
        <v>10</v>
      </c>
      <c r="B2" s="469" t="s">
        <v>19</v>
      </c>
      <c r="C2" s="454" t="s">
        <v>20</v>
      </c>
      <c r="D2" s="471"/>
      <c r="E2" s="467" t="s">
        <v>5</v>
      </c>
      <c r="F2" s="460" t="s">
        <v>22</v>
      </c>
      <c r="G2" s="454" t="s">
        <v>18</v>
      </c>
      <c r="H2" s="455"/>
      <c r="I2" s="456"/>
      <c r="K2" s="227"/>
    </row>
    <row r="3" spans="1:15" s="216" customFormat="1" ht="21" customHeight="1" thickBot="1">
      <c r="A3" s="468"/>
      <c r="B3" s="470"/>
      <c r="C3" s="217" t="s">
        <v>11</v>
      </c>
      <c r="D3" s="218" t="s">
        <v>12</v>
      </c>
      <c r="E3" s="468"/>
      <c r="F3" s="461"/>
      <c r="G3" s="457"/>
      <c r="H3" s="458"/>
      <c r="I3" s="459"/>
      <c r="K3" s="227"/>
    </row>
    <row r="4" spans="1:15" s="219" customFormat="1" ht="18" customHeight="1">
      <c r="A4" s="420" t="s">
        <v>27</v>
      </c>
      <c r="B4" s="362" t="s">
        <v>164</v>
      </c>
      <c r="C4" s="422">
        <f>'6-1'!I48</f>
        <v>12</v>
      </c>
      <c r="D4" s="472">
        <f>'6-1'!O48</f>
        <v>21</v>
      </c>
      <c r="E4" s="462">
        <f t="shared" ref="E4:E26" si="0">SUM(C4:D4)</f>
        <v>33</v>
      </c>
      <c r="F4" s="463">
        <v>141</v>
      </c>
      <c r="G4" s="466" t="s">
        <v>13</v>
      </c>
      <c r="H4" s="475">
        <f>'6-1'!E50+'6-2'!E46+'6-3'!E40+'6-4'!E46+'6-5'!E50+'6-6'!E50+'6-7'!E54+'6-8'!E50+'6-9'!E50+'6-10'!E54+'6-11'!E54+'6-12'!E47+'6-14'!E49</f>
        <v>87</v>
      </c>
      <c r="I4" s="476" t="s">
        <v>6</v>
      </c>
      <c r="K4" s="227"/>
    </row>
    <row r="5" spans="1:15" s="219" customFormat="1" ht="18" customHeight="1">
      <c r="A5" s="421"/>
      <c r="B5" s="363" t="s">
        <v>55</v>
      </c>
      <c r="C5" s="406"/>
      <c r="D5" s="408"/>
      <c r="E5" s="413"/>
      <c r="F5" s="415"/>
      <c r="G5" s="419"/>
      <c r="H5" s="474"/>
      <c r="I5" s="465"/>
      <c r="K5" s="227"/>
      <c r="L5" s="269"/>
      <c r="M5" s="269"/>
      <c r="N5" s="269"/>
      <c r="O5" s="269"/>
    </row>
    <row r="6" spans="1:15" s="219" customFormat="1" ht="18" customHeight="1">
      <c r="A6" s="404" t="s">
        <v>28</v>
      </c>
      <c r="B6" s="364" t="s">
        <v>48</v>
      </c>
      <c r="C6" s="406">
        <f>'6-2'!I44</f>
        <v>14</v>
      </c>
      <c r="D6" s="408">
        <f>'6-2'!O44</f>
        <v>19</v>
      </c>
      <c r="E6" s="410">
        <f t="shared" si="0"/>
        <v>33</v>
      </c>
      <c r="F6" s="414">
        <v>142</v>
      </c>
      <c r="G6" s="418" t="s">
        <v>14</v>
      </c>
      <c r="H6" s="473">
        <f>'6-1'!E51+'6-2'!E47+'6-3'!E41+'6-4'!E47+'6-5'!E51+'6-6'!E51+'6-7'!E55+'6-8'!E51+'6-9'!E51+'6-10'!E55+'6-11'!E55+'6-12'!E48+'6-14'!E50</f>
        <v>92</v>
      </c>
      <c r="I6" s="464" t="s">
        <v>6</v>
      </c>
      <c r="J6" s="220"/>
      <c r="K6" s="227"/>
      <c r="L6" s="269"/>
      <c r="M6" s="269"/>
      <c r="N6" s="269"/>
      <c r="O6" s="269"/>
    </row>
    <row r="7" spans="1:15" s="219" customFormat="1" ht="18" customHeight="1">
      <c r="A7" s="421"/>
      <c r="B7" s="363" t="s">
        <v>79</v>
      </c>
      <c r="C7" s="406"/>
      <c r="D7" s="408"/>
      <c r="E7" s="413"/>
      <c r="F7" s="415"/>
      <c r="G7" s="419"/>
      <c r="H7" s="474"/>
      <c r="I7" s="465"/>
      <c r="J7" s="220"/>
      <c r="K7" s="227"/>
      <c r="L7" s="269"/>
      <c r="M7" s="269"/>
      <c r="N7" s="269"/>
      <c r="O7" s="269"/>
    </row>
    <row r="8" spans="1:15" s="219" customFormat="1" ht="18" customHeight="1">
      <c r="A8" s="404" t="s">
        <v>29</v>
      </c>
      <c r="B8" s="364" t="s">
        <v>62</v>
      </c>
      <c r="C8" s="406">
        <f>'6-3'!I38</f>
        <v>10</v>
      </c>
      <c r="D8" s="408">
        <f>'6-3'!O38</f>
        <v>18</v>
      </c>
      <c r="E8" s="410">
        <f t="shared" si="0"/>
        <v>28</v>
      </c>
      <c r="F8" s="414">
        <v>132</v>
      </c>
      <c r="G8" s="418" t="s">
        <v>15</v>
      </c>
      <c r="H8" s="473">
        <f>'6-1'!E52+'6-2'!E48+'6-3'!E42+'6-4'!E48+'6-5'!E52+'6-6'!E52+'6-7'!E56+'6-8'!E52+'6-9'!E52+'6-10'!E56+'6-11'!E56+'6-12'!E49+'6-14'!E51</f>
        <v>85</v>
      </c>
      <c r="I8" s="464" t="s">
        <v>6</v>
      </c>
      <c r="J8" s="220"/>
      <c r="K8" s="227"/>
      <c r="L8" s="227"/>
      <c r="M8" s="269"/>
      <c r="N8" s="269"/>
      <c r="O8" s="269"/>
    </row>
    <row r="9" spans="1:15" s="219" customFormat="1" ht="18" customHeight="1">
      <c r="A9" s="421"/>
      <c r="B9" s="365" t="s">
        <v>925</v>
      </c>
      <c r="C9" s="406"/>
      <c r="D9" s="408"/>
      <c r="E9" s="413"/>
      <c r="F9" s="415"/>
      <c r="G9" s="419"/>
      <c r="H9" s="474"/>
      <c r="I9" s="465"/>
      <c r="J9" s="220"/>
      <c r="K9" s="227"/>
      <c r="L9" s="227"/>
      <c r="M9" s="269"/>
      <c r="N9" s="269"/>
      <c r="O9" s="269"/>
    </row>
    <row r="10" spans="1:15" s="219" customFormat="1" ht="18" customHeight="1">
      <c r="A10" s="404" t="s">
        <v>30</v>
      </c>
      <c r="B10" s="363" t="s">
        <v>50</v>
      </c>
      <c r="C10" s="406">
        <f>'6-4'!I44</f>
        <v>23</v>
      </c>
      <c r="D10" s="408">
        <f>'6-4'!O44</f>
        <v>12</v>
      </c>
      <c r="E10" s="410">
        <f t="shared" si="0"/>
        <v>35</v>
      </c>
      <c r="F10" s="414">
        <v>133</v>
      </c>
      <c r="G10" s="418" t="s">
        <v>16</v>
      </c>
      <c r="H10" s="473">
        <f>'6-1'!E53+'6-2'!E49+'6-3'!E43+'6-4'!E49+'6-5'!E53+'6-6'!E53+'6-7'!E57+'6-8'!E53+'6-9'!E53+'6-10'!E57+'6-11'!E57+'6-12'!E50+'6-14'!E52</f>
        <v>87</v>
      </c>
      <c r="I10" s="464" t="s">
        <v>6</v>
      </c>
      <c r="K10" s="227"/>
      <c r="L10" s="227"/>
      <c r="M10" s="269"/>
      <c r="N10" s="269"/>
      <c r="O10" s="269"/>
    </row>
    <row r="11" spans="1:15" s="219" customFormat="1" ht="18" customHeight="1">
      <c r="A11" s="421"/>
      <c r="B11" s="363" t="s">
        <v>926</v>
      </c>
      <c r="C11" s="406"/>
      <c r="D11" s="408"/>
      <c r="E11" s="413"/>
      <c r="F11" s="415"/>
      <c r="G11" s="419"/>
      <c r="H11" s="474"/>
      <c r="I11" s="465"/>
      <c r="K11" s="227"/>
      <c r="L11" s="227"/>
      <c r="M11" s="269"/>
      <c r="N11" s="269"/>
      <c r="O11" s="269"/>
    </row>
    <row r="12" spans="1:15" s="219" customFormat="1" ht="18" customHeight="1">
      <c r="A12" s="404" t="s">
        <v>31</v>
      </c>
      <c r="B12" s="364" t="s">
        <v>63</v>
      </c>
      <c r="C12" s="406">
        <f>'6-5'!I48</f>
        <v>18</v>
      </c>
      <c r="D12" s="408">
        <f>'6-5'!O48</f>
        <v>21</v>
      </c>
      <c r="E12" s="410">
        <f>SUM(C12:D12)</f>
        <v>39</v>
      </c>
      <c r="F12" s="414">
        <v>134</v>
      </c>
      <c r="G12" s="418" t="s">
        <v>17</v>
      </c>
      <c r="H12" s="473">
        <f>'6-1'!E54+'6-2'!E50+'6-3'!E44+'6-4'!E50+'6-5'!E54+'6-6'!E54+'6-7'!E58+'6-8'!E54+'6-9'!E54+'6-10'!E58+'6-11'!E58+'6-12'!E51+'6-14'!E53</f>
        <v>92</v>
      </c>
      <c r="I12" s="464" t="s">
        <v>6</v>
      </c>
      <c r="K12" s="227"/>
      <c r="L12" s="227"/>
      <c r="M12" s="269"/>
      <c r="N12" s="269"/>
      <c r="O12" s="269"/>
    </row>
    <row r="13" spans="1:15" s="219" customFormat="1" ht="18" customHeight="1">
      <c r="A13" s="421"/>
      <c r="B13" s="365" t="s">
        <v>80</v>
      </c>
      <c r="C13" s="406"/>
      <c r="D13" s="408"/>
      <c r="E13" s="413"/>
      <c r="F13" s="415"/>
      <c r="G13" s="419"/>
      <c r="H13" s="474"/>
      <c r="I13" s="465"/>
      <c r="K13" s="227"/>
      <c r="L13" s="227"/>
      <c r="M13" s="269"/>
      <c r="N13" s="269"/>
      <c r="O13" s="269"/>
    </row>
    <row r="14" spans="1:15" s="219" customFormat="1" ht="18" customHeight="1">
      <c r="A14" s="404" t="s">
        <v>32</v>
      </c>
      <c r="B14" s="364" t="s">
        <v>165</v>
      </c>
      <c r="C14" s="406">
        <f>'6-6'!I48</f>
        <v>19</v>
      </c>
      <c r="D14" s="408">
        <f>'6-6'!O48</f>
        <v>20</v>
      </c>
      <c r="E14" s="410">
        <f t="shared" si="0"/>
        <v>39</v>
      </c>
      <c r="F14" s="477">
        <v>135</v>
      </c>
      <c r="G14" s="404" t="s">
        <v>5</v>
      </c>
      <c r="H14" s="485">
        <f>SUM(H4:H13)</f>
        <v>443</v>
      </c>
      <c r="I14" s="487" t="s">
        <v>6</v>
      </c>
      <c r="K14" s="227"/>
      <c r="L14" s="227"/>
      <c r="M14" s="269"/>
      <c r="N14" s="269"/>
      <c r="O14" s="269"/>
    </row>
    <row r="15" spans="1:15" s="219" customFormat="1" ht="18" customHeight="1" thickBot="1">
      <c r="A15" s="421"/>
      <c r="B15" s="365" t="s">
        <v>166</v>
      </c>
      <c r="C15" s="406"/>
      <c r="D15" s="408"/>
      <c r="E15" s="413"/>
      <c r="F15" s="478"/>
      <c r="G15" s="446"/>
      <c r="H15" s="486"/>
      <c r="I15" s="488"/>
      <c r="K15" s="227"/>
      <c r="L15" s="227"/>
      <c r="M15" s="269"/>
      <c r="N15" s="269"/>
      <c r="O15" s="269"/>
    </row>
    <row r="16" spans="1:15" s="219" customFormat="1" ht="18" customHeight="1">
      <c r="A16" s="404" t="s">
        <v>33</v>
      </c>
      <c r="B16" s="366" t="s">
        <v>927</v>
      </c>
      <c r="C16" s="406">
        <f>'6-7'!I52</f>
        <v>19</v>
      </c>
      <c r="D16" s="408">
        <f>'6-7'!O52</f>
        <v>21</v>
      </c>
      <c r="E16" s="410">
        <f t="shared" si="0"/>
        <v>40</v>
      </c>
      <c r="F16" s="477">
        <v>125</v>
      </c>
      <c r="G16" s="434" t="s">
        <v>53</v>
      </c>
      <c r="H16" s="435"/>
      <c r="I16" s="436"/>
      <c r="K16" s="227"/>
      <c r="L16" s="227"/>
      <c r="M16" s="269"/>
      <c r="N16" s="269"/>
      <c r="O16" s="269"/>
    </row>
    <row r="17" spans="1:11" s="219" customFormat="1" ht="18" customHeight="1">
      <c r="A17" s="421"/>
      <c r="B17" s="365" t="s">
        <v>928</v>
      </c>
      <c r="C17" s="406"/>
      <c r="D17" s="408"/>
      <c r="E17" s="413"/>
      <c r="F17" s="478"/>
      <c r="G17" s="437"/>
      <c r="H17" s="438"/>
      <c r="I17" s="439"/>
      <c r="K17" s="227"/>
    </row>
    <row r="18" spans="1:11" s="219" customFormat="1" ht="18" customHeight="1">
      <c r="A18" s="404" t="s">
        <v>34</v>
      </c>
      <c r="B18" s="366" t="s">
        <v>49</v>
      </c>
      <c r="C18" s="406">
        <f>'6-8'!I48</f>
        <v>19</v>
      </c>
      <c r="D18" s="408">
        <f>'6-8'!O48</f>
        <v>19</v>
      </c>
      <c r="E18" s="410">
        <f t="shared" ref="E18" si="1">SUM(C18:D18)</f>
        <v>38</v>
      </c>
      <c r="F18" s="414">
        <v>124</v>
      </c>
      <c r="G18" s="440" t="s">
        <v>175</v>
      </c>
      <c r="H18" s="441"/>
      <c r="I18" s="442"/>
      <c r="J18" s="220"/>
      <c r="K18" s="228"/>
    </row>
    <row r="19" spans="1:11" s="219" customFormat="1" ht="18" customHeight="1">
      <c r="A19" s="421"/>
      <c r="B19" s="365" t="s">
        <v>929</v>
      </c>
      <c r="C19" s="406"/>
      <c r="D19" s="408"/>
      <c r="E19" s="413"/>
      <c r="F19" s="415"/>
      <c r="G19" s="440"/>
      <c r="H19" s="441"/>
      <c r="I19" s="442"/>
      <c r="J19" s="220"/>
      <c r="K19" s="228"/>
    </row>
    <row r="20" spans="1:11" s="219" customFormat="1" ht="18" customHeight="1">
      <c r="A20" s="404" t="s">
        <v>35</v>
      </c>
      <c r="B20" s="364" t="s">
        <v>930</v>
      </c>
      <c r="C20" s="406">
        <f>'6-9'!H48</f>
        <v>22</v>
      </c>
      <c r="D20" s="408">
        <f>'6-9'!O48</f>
        <v>17</v>
      </c>
      <c r="E20" s="410">
        <f t="shared" ref="E20" si="2">SUM(C20:D20)</f>
        <v>39</v>
      </c>
      <c r="F20" s="414">
        <v>123</v>
      </c>
      <c r="G20" s="428" t="s">
        <v>77</v>
      </c>
      <c r="H20" s="429"/>
      <c r="I20" s="430"/>
      <c r="J20" s="220"/>
      <c r="K20" s="227"/>
    </row>
    <row r="21" spans="1:11" s="219" customFormat="1" ht="18" customHeight="1">
      <c r="A21" s="421"/>
      <c r="B21" s="365" t="s">
        <v>931</v>
      </c>
      <c r="C21" s="406"/>
      <c r="D21" s="408"/>
      <c r="E21" s="413"/>
      <c r="F21" s="415"/>
      <c r="G21" s="428"/>
      <c r="H21" s="429"/>
      <c r="I21" s="430"/>
      <c r="J21" s="220"/>
      <c r="K21" s="227"/>
    </row>
    <row r="22" spans="1:11" s="219" customFormat="1" ht="18" customHeight="1">
      <c r="A22" s="404" t="s">
        <v>36</v>
      </c>
      <c r="B22" s="363" t="s">
        <v>54</v>
      </c>
      <c r="C22" s="406">
        <f>'6-10'!H52</f>
        <v>13</v>
      </c>
      <c r="D22" s="408">
        <f>'6-10'!K52</f>
        <v>28</v>
      </c>
      <c r="E22" s="410">
        <f t="shared" ref="E22" si="3">SUM(C22:D22)</f>
        <v>41</v>
      </c>
      <c r="F22" s="414">
        <v>122</v>
      </c>
      <c r="G22" s="428" t="s">
        <v>50</v>
      </c>
      <c r="H22" s="429"/>
      <c r="I22" s="430"/>
      <c r="K22" s="227"/>
    </row>
    <row r="23" spans="1:11" s="219" customFormat="1" ht="18" customHeight="1" thickBot="1">
      <c r="A23" s="421"/>
      <c r="B23" s="363" t="s">
        <v>932</v>
      </c>
      <c r="C23" s="406"/>
      <c r="D23" s="408"/>
      <c r="E23" s="413"/>
      <c r="F23" s="415"/>
      <c r="G23" s="431"/>
      <c r="H23" s="432"/>
      <c r="I23" s="433"/>
      <c r="K23" s="227"/>
    </row>
    <row r="24" spans="1:11" s="219" customFormat="1" ht="18" customHeight="1">
      <c r="A24" s="404" t="s">
        <v>37</v>
      </c>
      <c r="B24" s="364" t="s">
        <v>51</v>
      </c>
      <c r="C24" s="406">
        <f>'6-11'!I52</f>
        <v>10</v>
      </c>
      <c r="D24" s="408">
        <f>'6-11'!O52</f>
        <v>30</v>
      </c>
      <c r="E24" s="410">
        <f t="shared" ref="E24" si="4">SUM(C24:D24)</f>
        <v>40</v>
      </c>
      <c r="F24" s="414">
        <v>121</v>
      </c>
      <c r="G24" s="479"/>
      <c r="H24" s="480"/>
      <c r="I24" s="481"/>
      <c r="K24" s="227"/>
    </row>
    <row r="25" spans="1:11" s="219" customFormat="1" ht="18" customHeight="1">
      <c r="A25" s="421"/>
      <c r="B25" s="365" t="s">
        <v>108</v>
      </c>
      <c r="C25" s="406"/>
      <c r="D25" s="408"/>
      <c r="E25" s="413"/>
      <c r="F25" s="415"/>
      <c r="G25" s="482"/>
      <c r="H25" s="483"/>
      <c r="I25" s="484"/>
      <c r="K25" s="227"/>
    </row>
    <row r="26" spans="1:11" s="219" customFormat="1" ht="18" customHeight="1">
      <c r="A26" s="404" t="s">
        <v>38</v>
      </c>
      <c r="B26" s="367" t="s">
        <v>109</v>
      </c>
      <c r="C26" s="406">
        <f>'6-12'!H45</f>
        <v>16</v>
      </c>
      <c r="D26" s="408">
        <f>'6-12'!N45</f>
        <v>18</v>
      </c>
      <c r="E26" s="410">
        <f t="shared" si="0"/>
        <v>34</v>
      </c>
      <c r="F26" s="414">
        <v>521</v>
      </c>
      <c r="G26" s="425" t="s">
        <v>23</v>
      </c>
      <c r="H26" s="426"/>
      <c r="I26" s="427"/>
      <c r="K26" s="227"/>
    </row>
    <row r="27" spans="1:11" s="219" customFormat="1" ht="18" customHeight="1">
      <c r="A27" s="405"/>
      <c r="B27" s="363" t="s">
        <v>167</v>
      </c>
      <c r="C27" s="407"/>
      <c r="D27" s="409"/>
      <c r="E27" s="411"/>
      <c r="F27" s="415"/>
      <c r="G27" s="425"/>
      <c r="H27" s="426"/>
      <c r="I27" s="427"/>
      <c r="K27" s="227"/>
    </row>
    <row r="28" spans="1:11" s="219" customFormat="1" ht="18" customHeight="1">
      <c r="A28" s="404" t="s">
        <v>61</v>
      </c>
      <c r="B28" s="367" t="s">
        <v>167</v>
      </c>
      <c r="C28" s="406">
        <f>'6-12'!H47</f>
        <v>0</v>
      </c>
      <c r="D28" s="408">
        <f>'6-12'!N47</f>
        <v>0</v>
      </c>
      <c r="E28" s="410">
        <f t="shared" ref="E28" si="5">SUM(C28:D28)</f>
        <v>0</v>
      </c>
      <c r="F28" s="412"/>
      <c r="G28" s="425" t="s">
        <v>23</v>
      </c>
      <c r="H28" s="426"/>
      <c r="I28" s="427"/>
      <c r="K28" s="227"/>
    </row>
    <row r="29" spans="1:11" s="219" customFormat="1" ht="18" customHeight="1">
      <c r="A29" s="405"/>
      <c r="B29" s="363" t="s">
        <v>167</v>
      </c>
      <c r="C29" s="407"/>
      <c r="D29" s="409"/>
      <c r="E29" s="411"/>
      <c r="F29" s="412"/>
      <c r="G29" s="425"/>
      <c r="H29" s="426"/>
      <c r="I29" s="427"/>
      <c r="K29" s="227"/>
    </row>
    <row r="30" spans="1:11" s="219" customFormat="1" ht="18" customHeight="1">
      <c r="A30" s="404" t="s">
        <v>923</v>
      </c>
      <c r="B30" s="368" t="s">
        <v>162</v>
      </c>
      <c r="C30" s="406">
        <f>'6-14'!H47</f>
        <v>2</v>
      </c>
      <c r="D30" s="408">
        <f>'6-14'!O47</f>
        <v>2</v>
      </c>
      <c r="E30" s="410">
        <f>SUM(C30:D30)</f>
        <v>4</v>
      </c>
      <c r="F30" s="450" t="s">
        <v>934</v>
      </c>
      <c r="G30" s="443">
        <v>45370</v>
      </c>
      <c r="H30" s="444"/>
      <c r="I30" s="445"/>
      <c r="K30" s="227"/>
    </row>
    <row r="31" spans="1:11" s="219" customFormat="1" ht="18" customHeight="1" thickBot="1">
      <c r="A31" s="446"/>
      <c r="B31" s="369" t="s">
        <v>163</v>
      </c>
      <c r="C31" s="447"/>
      <c r="D31" s="448"/>
      <c r="E31" s="449"/>
      <c r="F31" s="451"/>
      <c r="G31" s="443"/>
      <c r="H31" s="444"/>
      <c r="I31" s="445"/>
      <c r="K31" s="227"/>
    </row>
    <row r="32" spans="1:11" s="216" customFormat="1" ht="32.25" customHeight="1" thickBot="1">
      <c r="A32" s="423" t="s">
        <v>21</v>
      </c>
      <c r="B32" s="424"/>
      <c r="C32" s="221">
        <f>SUM(C4:C31)</f>
        <v>197</v>
      </c>
      <c r="D32" s="222">
        <f>SUM(D4:D31)</f>
        <v>246</v>
      </c>
      <c r="E32" s="223">
        <f>SUM(E4:E31)</f>
        <v>443</v>
      </c>
      <c r="F32" s="318"/>
      <c r="G32" s="416"/>
      <c r="H32" s="416"/>
      <c r="I32" s="417"/>
      <c r="K32" s="227"/>
    </row>
    <row r="33" spans="1:11" s="216" customFormat="1" ht="21" customHeight="1">
      <c r="B33" s="224"/>
      <c r="K33" s="227"/>
    </row>
    <row r="34" spans="1:11" hidden="1">
      <c r="A34" s="215" t="str">
        <f>A4</f>
        <v>ม.6/1</v>
      </c>
      <c r="C34" s="282">
        <f>C4</f>
        <v>12</v>
      </c>
      <c r="D34" s="282">
        <f t="shared" ref="D34:F34" si="6">D4</f>
        <v>21</v>
      </c>
      <c r="E34" s="282">
        <f t="shared" si="6"/>
        <v>33</v>
      </c>
      <c r="F34" s="282">
        <f t="shared" si="6"/>
        <v>141</v>
      </c>
    </row>
    <row r="35" spans="1:11" hidden="1">
      <c r="A35" s="215" t="str">
        <f>A6</f>
        <v>ม.6/2</v>
      </c>
      <c r="C35" s="282">
        <f>C6</f>
        <v>14</v>
      </c>
      <c r="D35" s="282">
        <f>D6</f>
        <v>19</v>
      </c>
      <c r="E35" s="282">
        <f>E6</f>
        <v>33</v>
      </c>
      <c r="F35" s="282">
        <f>F6</f>
        <v>142</v>
      </c>
      <c r="G35" s="216"/>
    </row>
    <row r="36" spans="1:11" hidden="1">
      <c r="A36" s="215" t="str">
        <f>A8</f>
        <v>ม.6/3</v>
      </c>
      <c r="C36" s="282">
        <f>C8</f>
        <v>10</v>
      </c>
      <c r="D36" s="282">
        <f>D8</f>
        <v>18</v>
      </c>
      <c r="E36" s="282">
        <f>E8</f>
        <v>28</v>
      </c>
      <c r="F36" s="282">
        <f>F8</f>
        <v>132</v>
      </c>
    </row>
    <row r="37" spans="1:11" hidden="1">
      <c r="A37" s="215" t="str">
        <f>A10</f>
        <v>ม.6/4</v>
      </c>
      <c r="C37" s="282">
        <f>C10</f>
        <v>23</v>
      </c>
      <c r="D37" s="282">
        <f>D10</f>
        <v>12</v>
      </c>
      <c r="E37" s="282">
        <f>E10</f>
        <v>35</v>
      </c>
      <c r="F37" s="282">
        <f>F10</f>
        <v>133</v>
      </c>
    </row>
    <row r="38" spans="1:11" hidden="1">
      <c r="A38" s="215" t="str">
        <f>A12</f>
        <v>ม.6/5</v>
      </c>
      <c r="B38" s="226"/>
      <c r="C38" s="282">
        <f>C12</f>
        <v>18</v>
      </c>
      <c r="D38" s="282">
        <f>D12</f>
        <v>21</v>
      </c>
      <c r="E38" s="282">
        <f>E12</f>
        <v>39</v>
      </c>
      <c r="F38" s="282">
        <f>F12</f>
        <v>134</v>
      </c>
    </row>
    <row r="39" spans="1:11" hidden="1">
      <c r="A39" s="215" t="str">
        <f>A14</f>
        <v>ม.6/6</v>
      </c>
      <c r="B39" s="226"/>
      <c r="C39" s="282">
        <f>C14</f>
        <v>19</v>
      </c>
      <c r="D39" s="282">
        <f>D14</f>
        <v>20</v>
      </c>
      <c r="E39" s="282">
        <f>E14</f>
        <v>39</v>
      </c>
      <c r="F39" s="282">
        <f>F14</f>
        <v>135</v>
      </c>
    </row>
    <row r="40" spans="1:11" hidden="1">
      <c r="A40" s="215" t="str">
        <f>A16</f>
        <v>ม.6/7</v>
      </c>
      <c r="B40" s="226"/>
      <c r="C40" s="282">
        <f>C16</f>
        <v>19</v>
      </c>
      <c r="D40" s="282">
        <f>D16</f>
        <v>21</v>
      </c>
      <c r="E40" s="282">
        <f>E16</f>
        <v>40</v>
      </c>
      <c r="F40" s="282">
        <f>F16</f>
        <v>125</v>
      </c>
    </row>
    <row r="41" spans="1:11" hidden="1">
      <c r="A41" s="215" t="str">
        <f>A18</f>
        <v>ม.6/8</v>
      </c>
      <c r="B41" s="226"/>
      <c r="C41" s="282">
        <f>C18</f>
        <v>19</v>
      </c>
      <c r="D41" s="282">
        <f>D18</f>
        <v>19</v>
      </c>
      <c r="E41" s="282">
        <f>E18</f>
        <v>38</v>
      </c>
      <c r="F41" s="282">
        <f>F18</f>
        <v>124</v>
      </c>
    </row>
    <row r="42" spans="1:11" hidden="1">
      <c r="A42" s="215" t="str">
        <f>A20</f>
        <v>ม.6/9</v>
      </c>
      <c r="B42" s="226"/>
      <c r="C42" s="282">
        <f>C20</f>
        <v>22</v>
      </c>
      <c r="D42" s="282">
        <f>D20</f>
        <v>17</v>
      </c>
      <c r="E42" s="282">
        <f>E20</f>
        <v>39</v>
      </c>
      <c r="F42" s="282">
        <f>F20</f>
        <v>123</v>
      </c>
    </row>
    <row r="43" spans="1:11" hidden="1">
      <c r="A43" s="215" t="str">
        <f>A22</f>
        <v>ม.6/10</v>
      </c>
      <c r="B43" s="226"/>
      <c r="C43" s="282">
        <f>C22</f>
        <v>13</v>
      </c>
      <c r="D43" s="282">
        <f>D22</f>
        <v>28</v>
      </c>
      <c r="E43" s="282">
        <f>E22</f>
        <v>41</v>
      </c>
      <c r="F43" s="282">
        <f>F22</f>
        <v>122</v>
      </c>
    </row>
    <row r="44" spans="1:11" hidden="1">
      <c r="A44" s="215" t="str">
        <f>A24</f>
        <v>ม.6/11</v>
      </c>
      <c r="B44" s="226"/>
      <c r="C44" s="282">
        <f>C24</f>
        <v>10</v>
      </c>
      <c r="D44" s="282">
        <f>D24</f>
        <v>30</v>
      </c>
      <c r="E44" s="282">
        <f>E24</f>
        <v>40</v>
      </c>
      <c r="F44" s="282">
        <f>F24</f>
        <v>121</v>
      </c>
    </row>
    <row r="45" spans="1:11" hidden="1">
      <c r="A45" s="215" t="str">
        <f>A26</f>
        <v>ม.6/12</v>
      </c>
      <c r="B45" s="226"/>
      <c r="C45" s="282">
        <f>C26</f>
        <v>16</v>
      </c>
      <c r="D45" s="282">
        <f>D26</f>
        <v>18</v>
      </c>
      <c r="E45" s="282">
        <f>E26</f>
        <v>34</v>
      </c>
      <c r="F45" s="282">
        <f>F26</f>
        <v>521</v>
      </c>
    </row>
    <row r="46" spans="1:11" hidden="1">
      <c r="A46" s="215" t="str">
        <f>A30</f>
        <v>ม.6/14</v>
      </c>
      <c r="C46" s="282">
        <f>C30</f>
        <v>2</v>
      </c>
      <c r="D46" s="282">
        <f>D30</f>
        <v>2</v>
      </c>
      <c r="E46" s="282">
        <f>E30</f>
        <v>4</v>
      </c>
      <c r="F46" s="283" t="str">
        <f>F30</f>
        <v>ขาดเรียนนาน</v>
      </c>
    </row>
    <row r="47" spans="1:11" hidden="1">
      <c r="A47" s="215" t="str">
        <f>A32</f>
        <v>รวมทั้งหมด</v>
      </c>
      <c r="C47" s="282">
        <f>C32</f>
        <v>197</v>
      </c>
      <c r="D47" s="282">
        <f>D32</f>
        <v>246</v>
      </c>
      <c r="E47" s="282">
        <f>E32</f>
        <v>443</v>
      </c>
      <c r="F47" s="282"/>
    </row>
    <row r="48" spans="1:11" hidden="1"/>
  </sheetData>
  <mergeCells count="106">
    <mergeCell ref="G8:G9"/>
    <mergeCell ref="H12:H13"/>
    <mergeCell ref="H10:H11"/>
    <mergeCell ref="H8:H9"/>
    <mergeCell ref="F14:F15"/>
    <mergeCell ref="F16:F17"/>
    <mergeCell ref="G24:I25"/>
    <mergeCell ref="G28:I29"/>
    <mergeCell ref="G14:G15"/>
    <mergeCell ref="H14:H15"/>
    <mergeCell ref="I14:I15"/>
    <mergeCell ref="I12:I13"/>
    <mergeCell ref="A1:C1"/>
    <mergeCell ref="D1:I1"/>
    <mergeCell ref="G2:I3"/>
    <mergeCell ref="F2:F3"/>
    <mergeCell ref="E4:E5"/>
    <mergeCell ref="F4:F5"/>
    <mergeCell ref="F6:F7"/>
    <mergeCell ref="F8:F9"/>
    <mergeCell ref="F10:F11"/>
    <mergeCell ref="I8:I9"/>
    <mergeCell ref="G4:G5"/>
    <mergeCell ref="I6:I7"/>
    <mergeCell ref="A2:A3"/>
    <mergeCell ref="B2:B3"/>
    <mergeCell ref="C2:D2"/>
    <mergeCell ref="E2:E3"/>
    <mergeCell ref="D4:D5"/>
    <mergeCell ref="D6:D7"/>
    <mergeCell ref="H6:H7"/>
    <mergeCell ref="H4:H5"/>
    <mergeCell ref="I4:I5"/>
    <mergeCell ref="E6:E7"/>
    <mergeCell ref="I10:I11"/>
    <mergeCell ref="G6:G7"/>
    <mergeCell ref="A32:B32"/>
    <mergeCell ref="F24:F25"/>
    <mergeCell ref="G26:I27"/>
    <mergeCell ref="G20:I21"/>
    <mergeCell ref="G22:I23"/>
    <mergeCell ref="G16:I17"/>
    <mergeCell ref="G18:I19"/>
    <mergeCell ref="G30:I31"/>
    <mergeCell ref="A30:A31"/>
    <mergeCell ref="C30:C31"/>
    <mergeCell ref="D30:D31"/>
    <mergeCell ref="E30:E31"/>
    <mergeCell ref="F30:F31"/>
    <mergeCell ref="C26:C27"/>
    <mergeCell ref="A18:A19"/>
    <mergeCell ref="C18:C19"/>
    <mergeCell ref="A22:A23"/>
    <mergeCell ref="C22:C23"/>
    <mergeCell ref="A26:A27"/>
    <mergeCell ref="A20:A21"/>
    <mergeCell ref="C20:C21"/>
    <mergeCell ref="A24:A25"/>
    <mergeCell ref="C24:C25"/>
    <mergeCell ref="E24:E25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E16:E17"/>
    <mergeCell ref="E14:E15"/>
    <mergeCell ref="C16:C17"/>
    <mergeCell ref="D22:D23"/>
    <mergeCell ref="E22:E23"/>
    <mergeCell ref="D12:D13"/>
    <mergeCell ref="E10:E11"/>
    <mergeCell ref="G32:I32"/>
    <mergeCell ref="G12:G13"/>
    <mergeCell ref="G10:G11"/>
    <mergeCell ref="A28:A29"/>
    <mergeCell ref="C28:C29"/>
    <mergeCell ref="D28:D29"/>
    <mergeCell ref="E28:E29"/>
    <mergeCell ref="F28:F29"/>
    <mergeCell ref="E8:E9"/>
    <mergeCell ref="F12:F13"/>
    <mergeCell ref="F18:F19"/>
    <mergeCell ref="F22:F23"/>
    <mergeCell ref="F26:F27"/>
    <mergeCell ref="E12:E13"/>
    <mergeCell ref="F20:F21"/>
    <mergeCell ref="D26:D27"/>
    <mergeCell ref="E26:E27"/>
    <mergeCell ref="D20:D21"/>
    <mergeCell ref="E20:E21"/>
    <mergeCell ref="D18:D19"/>
    <mergeCell ref="E18:E19"/>
    <mergeCell ref="C14:C15"/>
    <mergeCell ref="D14:D15"/>
    <mergeCell ref="D16:D17"/>
    <mergeCell ref="D8:D9"/>
    <mergeCell ref="D10:D11"/>
    <mergeCell ref="D24:D25"/>
  </mergeCells>
  <phoneticPr fontId="4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4"/>
  <sheetViews>
    <sheetView topLeftCell="A23" zoomScale="120" zoomScaleNormal="120" workbookViewId="0">
      <selection activeCell="G55" sqref="G55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ม.6'!B6</f>
        <v>นายจักรพันธ์  แซ่โค้ว</v>
      </c>
    </row>
    <row r="2" spans="1:40" s="13" customFormat="1" ht="18" customHeight="1">
      <c r="B2" s="181" t="s">
        <v>57</v>
      </c>
      <c r="C2" s="178"/>
      <c r="D2" s="179"/>
      <c r="E2" s="180" t="s">
        <v>66</v>
      </c>
      <c r="M2" s="13" t="s">
        <v>58</v>
      </c>
      <c r="R2" s="13" t="str">
        <f>'ยอด ม.6'!B7</f>
        <v>นางกมลมาศ  นเรนทร์ราช</v>
      </c>
    </row>
    <row r="3" spans="1:40" s="14" customFormat="1" ht="17.25" customHeight="1">
      <c r="A3" s="15" t="s">
        <v>40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1">
        <f>'ยอด ม.6'!F6</f>
        <v>142</v>
      </c>
      <c r="X4" s="381"/>
    </row>
    <row r="5" spans="1:40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82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96"/>
    </row>
    <row r="6" spans="1:40" s="94" customFormat="1" ht="18" customHeight="1">
      <c r="A6" s="383"/>
      <c r="B6" s="385"/>
      <c r="C6" s="387"/>
      <c r="D6" s="389"/>
      <c r="E6" s="391"/>
      <c r="F6" s="392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7"/>
      <c r="Y6" s="198"/>
    </row>
    <row r="7" spans="1:40" s="2" customFormat="1" ht="16.25" customHeight="1">
      <c r="A7" s="16">
        <v>1</v>
      </c>
      <c r="B7" s="17">
        <v>41018</v>
      </c>
      <c r="C7" s="18" t="s">
        <v>82</v>
      </c>
      <c r="D7" s="19" t="s">
        <v>232</v>
      </c>
      <c r="E7" s="20" t="s">
        <v>233</v>
      </c>
      <c r="F7" s="21" t="s">
        <v>16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28">
        <v>41021</v>
      </c>
      <c r="C8" s="29" t="s">
        <v>82</v>
      </c>
      <c r="D8" s="30" t="s">
        <v>234</v>
      </c>
      <c r="E8" s="31" t="s">
        <v>235</v>
      </c>
      <c r="F8" s="27" t="s">
        <v>17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41026</v>
      </c>
      <c r="C9" s="29" t="s">
        <v>82</v>
      </c>
      <c r="D9" s="30" t="s">
        <v>236</v>
      </c>
      <c r="E9" s="31" t="s">
        <v>237</v>
      </c>
      <c r="F9" s="27" t="s">
        <v>13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28">
        <v>41030</v>
      </c>
      <c r="C10" s="29" t="s">
        <v>82</v>
      </c>
      <c r="D10" s="30" t="s">
        <v>238</v>
      </c>
      <c r="E10" s="31" t="s">
        <v>239</v>
      </c>
      <c r="F10" s="27" t="s">
        <v>14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41031</v>
      </c>
      <c r="C11" s="40" t="s">
        <v>82</v>
      </c>
      <c r="D11" s="41" t="s">
        <v>240</v>
      </c>
      <c r="E11" s="42" t="s">
        <v>241</v>
      </c>
      <c r="F11" s="38" t="s">
        <v>15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41052</v>
      </c>
      <c r="C12" s="18" t="s">
        <v>82</v>
      </c>
      <c r="D12" s="19" t="s">
        <v>242</v>
      </c>
      <c r="E12" s="20" t="s">
        <v>243</v>
      </c>
      <c r="F12" s="21" t="s">
        <v>16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41058</v>
      </c>
      <c r="C13" s="29" t="s">
        <v>82</v>
      </c>
      <c r="D13" s="30" t="s">
        <v>244</v>
      </c>
      <c r="E13" s="31" t="s">
        <v>245</v>
      </c>
      <c r="F13" s="27" t="s">
        <v>13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41060</v>
      </c>
      <c r="C14" s="29" t="s">
        <v>82</v>
      </c>
      <c r="D14" s="30" t="s">
        <v>133</v>
      </c>
      <c r="E14" s="31" t="s">
        <v>246</v>
      </c>
      <c r="F14" s="27" t="s">
        <v>14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41064</v>
      </c>
      <c r="C15" s="29" t="s">
        <v>82</v>
      </c>
      <c r="D15" s="30" t="s">
        <v>247</v>
      </c>
      <c r="E15" s="31" t="s">
        <v>248</v>
      </c>
      <c r="F15" s="27" t="s">
        <v>15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266">
        <v>41133</v>
      </c>
      <c r="C16" s="40" t="s">
        <v>82</v>
      </c>
      <c r="D16" s="41" t="s">
        <v>100</v>
      </c>
      <c r="E16" s="42" t="s">
        <v>249</v>
      </c>
      <c r="F16" s="38" t="s">
        <v>17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313">
        <v>41136</v>
      </c>
      <c r="C17" s="18" t="s">
        <v>82</v>
      </c>
      <c r="D17" s="19" t="s">
        <v>250</v>
      </c>
      <c r="E17" s="20" t="s">
        <v>251</v>
      </c>
      <c r="F17" s="21" t="s">
        <v>14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28">
        <v>41173</v>
      </c>
      <c r="C18" s="29" t="s">
        <v>82</v>
      </c>
      <c r="D18" s="30" t="s">
        <v>252</v>
      </c>
      <c r="E18" s="31" t="s">
        <v>253</v>
      </c>
      <c r="F18" s="27" t="s">
        <v>17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41174</v>
      </c>
      <c r="C19" s="29" t="s">
        <v>82</v>
      </c>
      <c r="D19" s="51" t="s">
        <v>94</v>
      </c>
      <c r="E19" s="31" t="s">
        <v>254</v>
      </c>
      <c r="F19" s="27" t="s">
        <v>13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43187</v>
      </c>
      <c r="C20" s="29" t="s">
        <v>82</v>
      </c>
      <c r="D20" s="30" t="s">
        <v>255</v>
      </c>
      <c r="E20" s="31" t="s">
        <v>256</v>
      </c>
      <c r="F20" s="27" t="s">
        <v>14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40671</v>
      </c>
      <c r="C21" s="40" t="s">
        <v>85</v>
      </c>
      <c r="D21" s="41" t="s">
        <v>257</v>
      </c>
      <c r="E21" s="42" t="s">
        <v>258</v>
      </c>
      <c r="F21" s="38" t="s">
        <v>15</v>
      </c>
      <c r="G21" s="348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17">
        <v>41002</v>
      </c>
      <c r="C22" s="18" t="s">
        <v>85</v>
      </c>
      <c r="D22" s="19" t="s">
        <v>259</v>
      </c>
      <c r="E22" s="20" t="s">
        <v>260</v>
      </c>
      <c r="F22" s="21" t="s">
        <v>17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41040</v>
      </c>
      <c r="C23" s="29" t="s">
        <v>85</v>
      </c>
      <c r="D23" s="30" t="s">
        <v>92</v>
      </c>
      <c r="E23" s="31" t="s">
        <v>130</v>
      </c>
      <c r="F23" s="27" t="s">
        <v>14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41041</v>
      </c>
      <c r="C24" s="29" t="s">
        <v>85</v>
      </c>
      <c r="D24" s="30" t="s">
        <v>261</v>
      </c>
      <c r="E24" s="31" t="s">
        <v>262</v>
      </c>
      <c r="F24" s="27" t="s">
        <v>15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41073</v>
      </c>
      <c r="C25" s="29" t="s">
        <v>85</v>
      </c>
      <c r="D25" s="30" t="s">
        <v>263</v>
      </c>
      <c r="E25" s="31" t="s">
        <v>264</v>
      </c>
      <c r="F25" s="27" t="s">
        <v>15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9">
        <v>41076</v>
      </c>
      <c r="C26" s="40" t="s">
        <v>85</v>
      </c>
      <c r="D26" s="41" t="s">
        <v>265</v>
      </c>
      <c r="E26" s="42" t="s">
        <v>104</v>
      </c>
      <c r="F26" s="38" t="s">
        <v>13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41104</v>
      </c>
      <c r="C27" s="52" t="s">
        <v>85</v>
      </c>
      <c r="D27" s="53" t="s">
        <v>266</v>
      </c>
      <c r="E27" s="54" t="s">
        <v>267</v>
      </c>
      <c r="F27" s="21" t="s">
        <v>14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41105</v>
      </c>
      <c r="C28" s="60" t="s">
        <v>85</v>
      </c>
      <c r="D28" s="30" t="s">
        <v>115</v>
      </c>
      <c r="E28" s="31" t="s">
        <v>268</v>
      </c>
      <c r="F28" s="27" t="s">
        <v>16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28">
        <v>41120</v>
      </c>
      <c r="C29" s="29" t="s">
        <v>85</v>
      </c>
      <c r="D29" s="61" t="s">
        <v>269</v>
      </c>
      <c r="E29" s="62" t="s">
        <v>239</v>
      </c>
      <c r="F29" s="27" t="s">
        <v>15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28">
        <v>41147</v>
      </c>
      <c r="C30" s="29" t="s">
        <v>85</v>
      </c>
      <c r="D30" s="30" t="s">
        <v>270</v>
      </c>
      <c r="E30" s="31" t="s">
        <v>271</v>
      </c>
      <c r="F30" s="27" t="s">
        <v>16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41158</v>
      </c>
      <c r="C31" s="63" t="s">
        <v>85</v>
      </c>
      <c r="D31" s="64" t="s">
        <v>272</v>
      </c>
      <c r="E31" s="65" t="s">
        <v>273</v>
      </c>
      <c r="F31" s="38" t="s">
        <v>13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41159</v>
      </c>
      <c r="C32" s="18" t="s">
        <v>85</v>
      </c>
      <c r="D32" s="19" t="s">
        <v>274</v>
      </c>
      <c r="E32" s="20" t="s">
        <v>275</v>
      </c>
      <c r="F32" s="21" t="s">
        <v>14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41164</v>
      </c>
      <c r="C33" s="29" t="s">
        <v>85</v>
      </c>
      <c r="D33" s="30" t="s">
        <v>276</v>
      </c>
      <c r="E33" s="31" t="s">
        <v>114</v>
      </c>
      <c r="F33" s="27" t="s">
        <v>16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41165</v>
      </c>
      <c r="C34" s="29" t="s">
        <v>85</v>
      </c>
      <c r="D34" s="30" t="s">
        <v>277</v>
      </c>
      <c r="E34" s="31" t="s">
        <v>278</v>
      </c>
      <c r="F34" s="27" t="s">
        <v>16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41209</v>
      </c>
      <c r="C35" s="29" t="s">
        <v>85</v>
      </c>
      <c r="D35" s="30" t="s">
        <v>125</v>
      </c>
      <c r="E35" s="31" t="s">
        <v>279</v>
      </c>
      <c r="F35" s="27" t="s">
        <v>17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41298</v>
      </c>
      <c r="C36" s="40" t="s">
        <v>85</v>
      </c>
      <c r="D36" s="41" t="s">
        <v>280</v>
      </c>
      <c r="E36" s="42" t="s">
        <v>136</v>
      </c>
      <c r="F36" s="38" t="s">
        <v>16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25" customHeight="1">
      <c r="A37" s="16">
        <v>31</v>
      </c>
      <c r="B37" s="17">
        <v>43188</v>
      </c>
      <c r="C37" s="52" t="s">
        <v>85</v>
      </c>
      <c r="D37" s="71" t="s">
        <v>281</v>
      </c>
      <c r="E37" s="72" t="s">
        <v>282</v>
      </c>
      <c r="F37" s="73" t="s">
        <v>13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28">
        <v>43189</v>
      </c>
      <c r="C38" s="29" t="s">
        <v>85</v>
      </c>
      <c r="D38" s="30" t="s">
        <v>160</v>
      </c>
      <c r="E38" s="31" t="s">
        <v>283</v>
      </c>
      <c r="F38" s="27" t="s">
        <v>14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28">
        <v>43190</v>
      </c>
      <c r="C39" s="29" t="s">
        <v>85</v>
      </c>
      <c r="D39" s="30" t="s">
        <v>284</v>
      </c>
      <c r="E39" s="31" t="s">
        <v>285</v>
      </c>
      <c r="F39" s="27" t="s">
        <v>15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/>
      <c r="B40" s="329"/>
      <c r="C40" s="29"/>
      <c r="D40" s="30"/>
      <c r="E40" s="31"/>
      <c r="F40" s="27"/>
      <c r="G40" s="339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/>
      <c r="B41" s="337"/>
      <c r="C41" s="40"/>
      <c r="D41" s="41"/>
      <c r="E41" s="42"/>
      <c r="F41" s="38"/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B41" s="3"/>
      <c r="AK41" s="5"/>
      <c r="AM41" s="5"/>
      <c r="AN41" s="4"/>
    </row>
    <row r="42" spans="1:40" s="2" customFormat="1" ht="16.25" hidden="1" customHeight="1">
      <c r="A42" s="304"/>
      <c r="B42" s="338"/>
      <c r="C42" s="305"/>
      <c r="D42" s="306"/>
      <c r="E42" s="307"/>
      <c r="F42" s="304"/>
      <c r="G42" s="308"/>
      <c r="H42" s="309"/>
      <c r="I42" s="309"/>
      <c r="J42" s="309"/>
      <c r="K42" s="309"/>
      <c r="L42" s="309"/>
      <c r="M42" s="309"/>
      <c r="N42" s="309"/>
      <c r="O42" s="309"/>
      <c r="P42" s="310"/>
      <c r="Q42" s="310"/>
      <c r="R42" s="310"/>
      <c r="S42" s="310"/>
      <c r="T42" s="310"/>
      <c r="U42" s="310"/>
      <c r="V42" s="310"/>
      <c r="W42" s="310"/>
      <c r="X42" s="311"/>
      <c r="Y42" s="312"/>
      <c r="AB42" s="3"/>
      <c r="AK42" s="5"/>
      <c r="AM42" s="5"/>
      <c r="AN42" s="4"/>
    </row>
    <row r="43" spans="1:40" s="2" customFormat="1" ht="6" customHeight="1">
      <c r="A43" s="78"/>
      <c r="B43" s="261"/>
      <c r="C43" s="262"/>
      <c r="D43" s="263"/>
      <c r="E43" s="263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7"/>
      <c r="Q43" s="77"/>
      <c r="R43" s="77"/>
      <c r="S43" s="77"/>
      <c r="T43" s="77"/>
      <c r="U43" s="77"/>
      <c r="V43" s="77"/>
      <c r="W43" s="77"/>
      <c r="X43" s="210"/>
      <c r="Y43" s="211"/>
      <c r="AB43" s="3"/>
      <c r="AK43" s="5"/>
      <c r="AM43" s="5"/>
      <c r="AN43" s="4"/>
    </row>
    <row r="44" spans="1:40" s="2" customFormat="1" ht="16.25" customHeight="1">
      <c r="A44" s="77"/>
      <c r="B44" s="81" t="s">
        <v>24</v>
      </c>
      <c r="C44" s="78"/>
      <c r="E44" s="78">
        <f>I44+O44</f>
        <v>33</v>
      </c>
      <c r="F44" s="79" t="s">
        <v>6</v>
      </c>
      <c r="G44" s="81" t="s">
        <v>11</v>
      </c>
      <c r="H44" s="81"/>
      <c r="I44" s="78">
        <f>COUNTIF($C$7:$C$42,"ช")</f>
        <v>14</v>
      </c>
      <c r="J44" s="77"/>
      <c r="K44" s="80" t="s">
        <v>8</v>
      </c>
      <c r="L44" s="81"/>
      <c r="M44" s="259" t="s">
        <v>7</v>
      </c>
      <c r="N44" s="259"/>
      <c r="O44" s="78">
        <f>COUNTIF($C$7:$C$42,"ญ")</f>
        <v>19</v>
      </c>
      <c r="P44" s="77"/>
      <c r="Q44" s="80" t="s">
        <v>8</v>
      </c>
      <c r="X44" s="77"/>
      <c r="Y44" s="77"/>
    </row>
    <row r="45" spans="1:40" s="102" customFormat="1" ht="17" hidden="1" customHeight="1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40" s="100" customFormat="1" ht="15" hidden="1" customHeight="1">
      <c r="A46" s="95"/>
      <c r="B46" s="96"/>
      <c r="C46" s="95"/>
      <c r="D46" s="264" t="s">
        <v>13</v>
      </c>
      <c r="E46" s="264">
        <f>COUNTIF($F$7:$F$42,"แดง")</f>
        <v>6</v>
      </c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40" s="100" customFormat="1" ht="15" hidden="1" customHeight="1">
      <c r="A47" s="95"/>
      <c r="B47" s="96"/>
      <c r="C47" s="95"/>
      <c r="D47" s="264" t="s">
        <v>14</v>
      </c>
      <c r="E47" s="264">
        <f>COUNTIF($F$7:$F$42,"เหลือง")</f>
        <v>8</v>
      </c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40" s="100" customFormat="1" ht="15" hidden="1" customHeight="1">
      <c r="A48" s="95"/>
      <c r="B48" s="96"/>
      <c r="C48" s="95"/>
      <c r="D48" s="264" t="s">
        <v>15</v>
      </c>
      <c r="E48" s="264">
        <f>COUNTIF($F$7:$F$42,"น้ำเงิน")</f>
        <v>7</v>
      </c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25" s="100" customFormat="1" ht="15" hidden="1" customHeight="1">
      <c r="A49" s="95"/>
      <c r="B49" s="96"/>
      <c r="C49" s="95"/>
      <c r="D49" s="264" t="s">
        <v>16</v>
      </c>
      <c r="E49" s="264">
        <f>COUNTIF($F$7:$F$42,"ม่วง")</f>
        <v>7</v>
      </c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64" t="s">
        <v>17</v>
      </c>
      <c r="E50" s="264">
        <f>COUNTIF($F$7:$F$42,"ฟ้า")</f>
        <v>5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64" t="s">
        <v>5</v>
      </c>
      <c r="E51" s="264">
        <f>SUM(E46:E50)</f>
        <v>33</v>
      </c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B52" s="97"/>
      <c r="C52" s="98"/>
      <c r="D52" s="99"/>
      <c r="E52" s="99"/>
    </row>
    <row r="53" spans="1:25" s="100" customFormat="1" ht="15" customHeight="1">
      <c r="B53" s="97"/>
      <c r="C53" s="98"/>
      <c r="D53" s="99"/>
      <c r="E53" s="99"/>
    </row>
    <row r="54" spans="1:25" s="100" customFormat="1" ht="15" customHeight="1">
      <c r="B54" s="97"/>
      <c r="C54" s="101"/>
      <c r="D54" s="102"/>
      <c r="E54" s="10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0"/>
  <sheetViews>
    <sheetView zoomScale="120" zoomScaleNormal="120" workbookViewId="0">
      <selection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ม.6'!B8</f>
        <v>นางสาวนัยนชนก  เกียรติกุลพงศ์</v>
      </c>
    </row>
    <row r="2" spans="1:40" s="13" customFormat="1" ht="18" customHeight="1">
      <c r="B2" s="181" t="s">
        <v>57</v>
      </c>
      <c r="C2" s="178"/>
      <c r="D2" s="179"/>
      <c r="E2" s="180" t="s">
        <v>67</v>
      </c>
      <c r="M2" s="13" t="s">
        <v>58</v>
      </c>
      <c r="R2" s="13" t="str">
        <f>'ยอด ม.6'!B9</f>
        <v>นางโสภา อุดมพิทยาคม</v>
      </c>
    </row>
    <row r="3" spans="1:40" s="14" customFormat="1" ht="17.25" customHeight="1">
      <c r="A3" s="15" t="s">
        <v>41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1">
        <f>'ยอด ม.6'!F8</f>
        <v>132</v>
      </c>
      <c r="X4" s="381"/>
    </row>
    <row r="5" spans="1:40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82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96"/>
    </row>
    <row r="6" spans="1:40" s="94" customFormat="1" ht="18" customHeight="1">
      <c r="A6" s="383"/>
      <c r="B6" s="385"/>
      <c r="C6" s="387"/>
      <c r="D6" s="389"/>
      <c r="E6" s="391"/>
      <c r="F6" s="392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7"/>
      <c r="Y6" s="198"/>
    </row>
    <row r="7" spans="1:40" s="2" customFormat="1" ht="16.25" customHeight="1">
      <c r="A7" s="16">
        <v>1</v>
      </c>
      <c r="B7" s="17">
        <v>40985</v>
      </c>
      <c r="C7" s="18" t="s">
        <v>82</v>
      </c>
      <c r="D7" s="19" t="s">
        <v>286</v>
      </c>
      <c r="E7" s="20" t="s">
        <v>287</v>
      </c>
      <c r="F7" s="21" t="s">
        <v>17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5"/>
      <c r="Y7" s="26"/>
    </row>
    <row r="8" spans="1:40" s="2" customFormat="1" ht="16.25" customHeight="1">
      <c r="A8" s="27">
        <v>2</v>
      </c>
      <c r="B8" s="28">
        <v>40986</v>
      </c>
      <c r="C8" s="29" t="s">
        <v>82</v>
      </c>
      <c r="D8" s="30" t="s">
        <v>288</v>
      </c>
      <c r="E8" s="31" t="s">
        <v>289</v>
      </c>
      <c r="F8" s="27" t="s">
        <v>13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6"/>
      <c r="Y8" s="37"/>
    </row>
    <row r="9" spans="1:40" s="2" customFormat="1" ht="16.25" customHeight="1">
      <c r="A9" s="27">
        <v>3</v>
      </c>
      <c r="B9" s="28">
        <v>40988</v>
      </c>
      <c r="C9" s="29" t="s">
        <v>82</v>
      </c>
      <c r="D9" s="30" t="s">
        <v>290</v>
      </c>
      <c r="E9" s="31" t="s">
        <v>291</v>
      </c>
      <c r="F9" s="27" t="s">
        <v>14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6"/>
      <c r="Y9" s="37"/>
    </row>
    <row r="10" spans="1:40" s="2" customFormat="1" ht="16.25" customHeight="1">
      <c r="A10" s="27">
        <v>4</v>
      </c>
      <c r="B10" s="28">
        <v>40990</v>
      </c>
      <c r="C10" s="29" t="s">
        <v>82</v>
      </c>
      <c r="D10" s="30" t="s">
        <v>292</v>
      </c>
      <c r="E10" s="31" t="s">
        <v>293</v>
      </c>
      <c r="F10" s="27" t="s">
        <v>16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40992</v>
      </c>
      <c r="C11" s="40" t="s">
        <v>82</v>
      </c>
      <c r="D11" s="41" t="s">
        <v>294</v>
      </c>
      <c r="E11" s="42" t="s">
        <v>295</v>
      </c>
      <c r="F11" s="38" t="s">
        <v>17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7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41015</v>
      </c>
      <c r="C12" s="18" t="s">
        <v>82</v>
      </c>
      <c r="D12" s="19" t="s">
        <v>296</v>
      </c>
      <c r="E12" s="20" t="s">
        <v>297</v>
      </c>
      <c r="F12" s="21" t="s">
        <v>15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5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41016</v>
      </c>
      <c r="C13" s="29" t="s">
        <v>82</v>
      </c>
      <c r="D13" s="30" t="s">
        <v>94</v>
      </c>
      <c r="E13" s="31" t="s">
        <v>298</v>
      </c>
      <c r="F13" s="27" t="s">
        <v>14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6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41023</v>
      </c>
      <c r="C14" s="29" t="s">
        <v>82</v>
      </c>
      <c r="D14" s="30" t="s">
        <v>299</v>
      </c>
      <c r="E14" s="31" t="s">
        <v>300</v>
      </c>
      <c r="F14" s="27" t="s">
        <v>15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6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41098</v>
      </c>
      <c r="C15" s="29" t="s">
        <v>82</v>
      </c>
      <c r="D15" s="30" t="s">
        <v>240</v>
      </c>
      <c r="E15" s="31" t="s">
        <v>301</v>
      </c>
      <c r="F15" s="27" t="s">
        <v>16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122">
        <v>41099</v>
      </c>
      <c r="C16" s="123" t="s">
        <v>82</v>
      </c>
      <c r="D16" s="124" t="s">
        <v>302</v>
      </c>
      <c r="E16" s="125" t="s">
        <v>303</v>
      </c>
      <c r="F16" s="126" t="s">
        <v>17</v>
      </c>
      <c r="G16" s="103"/>
      <c r="H16" s="104"/>
      <c r="I16" s="104"/>
      <c r="J16" s="104"/>
      <c r="K16" s="104"/>
      <c r="L16" s="104"/>
      <c r="M16" s="10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7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17">
        <v>40993</v>
      </c>
      <c r="C17" s="18" t="s">
        <v>85</v>
      </c>
      <c r="D17" s="19" t="s">
        <v>304</v>
      </c>
      <c r="E17" s="20" t="s">
        <v>305</v>
      </c>
      <c r="F17" s="21" t="s">
        <v>16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5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329">
        <v>40999</v>
      </c>
      <c r="C18" s="29" t="s">
        <v>85</v>
      </c>
      <c r="D18" s="30" t="s">
        <v>306</v>
      </c>
      <c r="E18" s="31" t="s">
        <v>307</v>
      </c>
      <c r="F18" s="27" t="s">
        <v>15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6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41000</v>
      </c>
      <c r="C19" s="29" t="s">
        <v>85</v>
      </c>
      <c r="D19" s="51" t="s">
        <v>308</v>
      </c>
      <c r="E19" s="31" t="s">
        <v>309</v>
      </c>
      <c r="F19" s="27" t="s">
        <v>16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6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41003</v>
      </c>
      <c r="C20" s="29" t="s">
        <v>85</v>
      </c>
      <c r="D20" s="30" t="s">
        <v>199</v>
      </c>
      <c r="E20" s="31" t="s">
        <v>310</v>
      </c>
      <c r="F20" s="27" t="s">
        <v>17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41004</v>
      </c>
      <c r="C21" s="40" t="s">
        <v>85</v>
      </c>
      <c r="D21" s="41" t="s">
        <v>311</v>
      </c>
      <c r="E21" s="42" t="s">
        <v>260</v>
      </c>
      <c r="F21" s="38" t="s">
        <v>13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7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17">
        <v>41010</v>
      </c>
      <c r="C22" s="18" t="s">
        <v>85</v>
      </c>
      <c r="D22" s="19" t="s">
        <v>312</v>
      </c>
      <c r="E22" s="20" t="s">
        <v>313</v>
      </c>
      <c r="F22" s="21" t="s">
        <v>16</v>
      </c>
      <c r="G22" s="82"/>
      <c r="H22" s="23"/>
      <c r="I22" s="23"/>
      <c r="J22" s="23"/>
      <c r="K22" s="23"/>
      <c r="L22" s="49"/>
      <c r="M22" s="49"/>
      <c r="N22" s="49"/>
      <c r="O22" s="49"/>
      <c r="P22" s="49"/>
      <c r="Q22" s="49"/>
      <c r="R22" s="24"/>
      <c r="S22" s="24"/>
      <c r="T22" s="24"/>
      <c r="U22" s="24"/>
      <c r="V22" s="24"/>
      <c r="W22" s="24"/>
      <c r="X22" s="25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41011</v>
      </c>
      <c r="C23" s="29" t="s">
        <v>85</v>
      </c>
      <c r="D23" s="30" t="s">
        <v>314</v>
      </c>
      <c r="E23" s="31" t="s">
        <v>315</v>
      </c>
      <c r="F23" s="27" t="s">
        <v>17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6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41012</v>
      </c>
      <c r="C24" s="29" t="s">
        <v>85</v>
      </c>
      <c r="D24" s="30" t="s">
        <v>316</v>
      </c>
      <c r="E24" s="31" t="s">
        <v>317</v>
      </c>
      <c r="F24" s="27" t="s">
        <v>13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6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41013</v>
      </c>
      <c r="C25" s="29" t="s">
        <v>85</v>
      </c>
      <c r="D25" s="30" t="s">
        <v>318</v>
      </c>
      <c r="E25" s="31" t="s">
        <v>319</v>
      </c>
      <c r="F25" s="27" t="s">
        <v>14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6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9">
        <v>41032</v>
      </c>
      <c r="C26" s="40" t="s">
        <v>85</v>
      </c>
      <c r="D26" s="41" t="s">
        <v>320</v>
      </c>
      <c r="E26" s="42" t="s">
        <v>98</v>
      </c>
      <c r="F26" s="38" t="s">
        <v>15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7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41033</v>
      </c>
      <c r="C27" s="52" t="s">
        <v>85</v>
      </c>
      <c r="D27" s="53" t="s">
        <v>321</v>
      </c>
      <c r="E27" s="54" t="s">
        <v>322</v>
      </c>
      <c r="F27" s="21" t="s">
        <v>13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9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41035</v>
      </c>
      <c r="C28" s="60" t="s">
        <v>85</v>
      </c>
      <c r="D28" s="30" t="s">
        <v>115</v>
      </c>
      <c r="E28" s="31" t="s">
        <v>323</v>
      </c>
      <c r="F28" s="27" t="s">
        <v>16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6"/>
      <c r="Y28" s="37"/>
    </row>
    <row r="29" spans="1:40" s="2" customFormat="1" ht="16.25" customHeight="1">
      <c r="A29" s="27">
        <v>23</v>
      </c>
      <c r="B29" s="28">
        <v>41044</v>
      </c>
      <c r="C29" s="29" t="s">
        <v>85</v>
      </c>
      <c r="D29" s="61" t="s">
        <v>324</v>
      </c>
      <c r="E29" s="62" t="s">
        <v>325</v>
      </c>
      <c r="F29" s="27" t="s">
        <v>13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6"/>
      <c r="Y29" s="37"/>
    </row>
    <row r="30" spans="1:40" s="2" customFormat="1" ht="16.25" customHeight="1">
      <c r="A30" s="27">
        <v>24</v>
      </c>
      <c r="B30" s="28">
        <v>41074</v>
      </c>
      <c r="C30" s="29" t="s">
        <v>85</v>
      </c>
      <c r="D30" s="30" t="s">
        <v>94</v>
      </c>
      <c r="E30" s="31" t="s">
        <v>326</v>
      </c>
      <c r="F30" s="27" t="s">
        <v>16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6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41075</v>
      </c>
      <c r="C31" s="63" t="s">
        <v>85</v>
      </c>
      <c r="D31" s="64" t="s">
        <v>327</v>
      </c>
      <c r="E31" s="65" t="s">
        <v>328</v>
      </c>
      <c r="F31" s="38" t="s">
        <v>17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70"/>
      <c r="Y31" s="48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41117</v>
      </c>
      <c r="C32" s="18" t="s">
        <v>85</v>
      </c>
      <c r="D32" s="19" t="s">
        <v>329</v>
      </c>
      <c r="E32" s="20" t="s">
        <v>330</v>
      </c>
      <c r="F32" s="21" t="s">
        <v>14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5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41119</v>
      </c>
      <c r="C33" s="29" t="s">
        <v>85</v>
      </c>
      <c r="D33" s="30" t="s">
        <v>331</v>
      </c>
      <c r="E33" s="31" t="s">
        <v>332</v>
      </c>
      <c r="F33" s="27" t="s">
        <v>15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6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41161</v>
      </c>
      <c r="C34" s="29" t="s">
        <v>85</v>
      </c>
      <c r="D34" s="30" t="s">
        <v>333</v>
      </c>
      <c r="E34" s="31" t="s">
        <v>334</v>
      </c>
      <c r="F34" s="27" t="s">
        <v>15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6"/>
      <c r="Y34" s="37"/>
      <c r="AB34" s="3"/>
      <c r="AK34" s="5"/>
      <c r="AM34" s="5"/>
      <c r="AN34" s="4"/>
    </row>
    <row r="35" spans="1:40" s="2" customFormat="1" ht="16.25" customHeight="1">
      <c r="A35" s="27"/>
      <c r="B35" s="28"/>
      <c r="C35" s="29"/>
      <c r="D35" s="30"/>
      <c r="E35" s="31"/>
      <c r="F35" s="27"/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6"/>
      <c r="Y35" s="37"/>
      <c r="AB35" s="3"/>
      <c r="AK35" s="5"/>
      <c r="AM35" s="5"/>
      <c r="AN35" s="4"/>
    </row>
    <row r="36" spans="1:40" s="2" customFormat="1" ht="16.25" customHeight="1">
      <c r="A36" s="38"/>
      <c r="B36" s="266"/>
      <c r="C36" s="40"/>
      <c r="D36" s="41"/>
      <c r="E36" s="42"/>
      <c r="F36" s="38"/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7"/>
      <c r="Y36" s="76"/>
      <c r="AB36" s="3"/>
      <c r="AK36" s="5"/>
      <c r="AM36" s="5"/>
      <c r="AN36" s="4"/>
    </row>
    <row r="37" spans="1:40" s="2" customFormat="1" ht="6" customHeight="1">
      <c r="A37" s="78"/>
      <c r="B37" s="261"/>
      <c r="C37" s="262"/>
      <c r="D37" s="263"/>
      <c r="E37" s="263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7"/>
      <c r="Q37" s="77"/>
      <c r="R37" s="77"/>
      <c r="S37" s="77"/>
      <c r="T37" s="77"/>
      <c r="U37" s="77"/>
      <c r="V37" s="77"/>
      <c r="W37" s="77"/>
      <c r="X37" s="210"/>
      <c r="Y37" s="211"/>
      <c r="AB37" s="3"/>
      <c r="AK37" s="5"/>
      <c r="AM37" s="5"/>
      <c r="AN37" s="4"/>
    </row>
    <row r="38" spans="1:40" s="2" customFormat="1" ht="16.25" customHeight="1">
      <c r="A38" s="77"/>
      <c r="B38" s="81" t="s">
        <v>24</v>
      </c>
      <c r="C38" s="78"/>
      <c r="E38" s="78">
        <f>I38+O38</f>
        <v>28</v>
      </c>
      <c r="F38" s="79" t="s">
        <v>6</v>
      </c>
      <c r="G38" s="81" t="s">
        <v>11</v>
      </c>
      <c r="H38" s="81"/>
      <c r="I38" s="78">
        <f>COUNTIF($C$7:$C$36,"ช")</f>
        <v>10</v>
      </c>
      <c r="J38" s="77"/>
      <c r="K38" s="80" t="s">
        <v>8</v>
      </c>
      <c r="L38" s="81"/>
      <c r="M38" s="259" t="s">
        <v>7</v>
      </c>
      <c r="N38" s="259"/>
      <c r="O38" s="78">
        <f>COUNTIF($C$7:$C$36,"ญ")</f>
        <v>18</v>
      </c>
      <c r="P38" s="77"/>
      <c r="Q38" s="80" t="s">
        <v>8</v>
      </c>
      <c r="X38" s="77"/>
      <c r="Y38" s="77"/>
    </row>
    <row r="39" spans="1:40" s="102" customFormat="1" ht="17" hidden="1" customHeight="1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</row>
    <row r="40" spans="1:40" s="100" customFormat="1" ht="15" hidden="1" customHeight="1">
      <c r="A40" s="95"/>
      <c r="B40" s="96"/>
      <c r="C40" s="95"/>
      <c r="D40" s="264" t="s">
        <v>13</v>
      </c>
      <c r="E40" s="264">
        <f>COUNTIF($F$7:$F$36,"แดง")</f>
        <v>5</v>
      </c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</row>
    <row r="41" spans="1:40" s="100" customFormat="1" ht="15" hidden="1" customHeight="1">
      <c r="A41" s="95"/>
      <c r="B41" s="96"/>
      <c r="C41" s="95"/>
      <c r="D41" s="264" t="s">
        <v>14</v>
      </c>
      <c r="E41" s="264">
        <f>COUNTIF($F$7:$F$36,"เหลือง")</f>
        <v>4</v>
      </c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</row>
    <row r="42" spans="1:40" s="100" customFormat="1" ht="15" hidden="1" customHeight="1">
      <c r="A42" s="95"/>
      <c r="B42" s="96"/>
      <c r="C42" s="95"/>
      <c r="D42" s="264" t="s">
        <v>15</v>
      </c>
      <c r="E42" s="264">
        <f>COUNTIF($F$7:$F$36,"น้ำเงิน")</f>
        <v>6</v>
      </c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</row>
    <row r="43" spans="1:40" s="100" customFormat="1" ht="15" hidden="1" customHeight="1">
      <c r="A43" s="95"/>
      <c r="B43" s="96"/>
      <c r="C43" s="95"/>
      <c r="D43" s="264" t="s">
        <v>16</v>
      </c>
      <c r="E43" s="264">
        <f>COUNTIF($F$7:$F$36,"ม่วง")</f>
        <v>7</v>
      </c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</row>
    <row r="44" spans="1:40" s="100" customFormat="1" ht="15" hidden="1" customHeight="1">
      <c r="A44" s="95"/>
      <c r="B44" s="96"/>
      <c r="C44" s="95"/>
      <c r="D44" s="264" t="s">
        <v>17</v>
      </c>
      <c r="E44" s="264">
        <f>COUNTIF($F$7:$F$36,"ฟ้า")</f>
        <v>6</v>
      </c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</row>
    <row r="45" spans="1:40" s="100" customFormat="1" ht="15" hidden="1" customHeight="1">
      <c r="A45" s="95"/>
      <c r="B45" s="96"/>
      <c r="C45" s="95"/>
      <c r="D45" s="264" t="s">
        <v>5</v>
      </c>
      <c r="E45" s="264">
        <f>SUM(E40:E44)</f>
        <v>28</v>
      </c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40" s="100" customFormat="1" ht="15" hidden="1" customHeight="1">
      <c r="B46" s="97"/>
      <c r="C46" s="98"/>
      <c r="D46" s="99"/>
      <c r="E46" s="99"/>
    </row>
    <row r="47" spans="1:40" s="100" customFormat="1" ht="15" customHeight="1">
      <c r="B47" s="97"/>
      <c r="C47" s="98"/>
      <c r="D47" s="99"/>
      <c r="E47" s="99"/>
    </row>
    <row r="48" spans="1:40" s="100" customFormat="1" ht="15" customHeight="1">
      <c r="B48" s="97"/>
      <c r="C48" s="101"/>
      <c r="D48" s="102"/>
      <c r="E48" s="102"/>
    </row>
    <row r="49" spans="2:5" s="100" customFormat="1" ht="15" customHeight="1">
      <c r="B49" s="97"/>
      <c r="C49" s="98"/>
      <c r="D49" s="99"/>
      <c r="E49" s="99"/>
    </row>
    <row r="50" spans="2:5" s="100" customFormat="1" ht="15" customHeight="1">
      <c r="B50" s="97"/>
      <c r="C50" s="98"/>
      <c r="D50" s="99"/>
      <c r="E50" s="9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4"/>
  <sheetViews>
    <sheetView zoomScale="120" zoomScaleNormal="120" workbookViewId="0">
      <selection activeCell="B7" sqref="B7:F42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ม.6'!B10</f>
        <v>นางสาวจุฑามาศ  วงศาโรจน์</v>
      </c>
    </row>
    <row r="2" spans="1:40" s="13" customFormat="1" ht="18" customHeight="1">
      <c r="B2" s="181" t="s">
        <v>57</v>
      </c>
      <c r="C2" s="178"/>
      <c r="D2" s="179"/>
      <c r="E2" s="180" t="s">
        <v>68</v>
      </c>
      <c r="M2" s="13" t="s">
        <v>58</v>
      </c>
      <c r="R2" s="13" t="str">
        <f>'ยอด ม.6'!B11</f>
        <v>นายวีรวุฒิ ภู่ท่าทอง</v>
      </c>
    </row>
    <row r="3" spans="1:40" s="14" customFormat="1" ht="17.25" customHeight="1">
      <c r="A3" s="15" t="s">
        <v>26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1">
        <f>'ยอด ม.6'!F10</f>
        <v>133</v>
      </c>
      <c r="X4" s="381"/>
    </row>
    <row r="5" spans="1:40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82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96"/>
    </row>
    <row r="6" spans="1:40" s="94" customFormat="1" ht="18" customHeight="1">
      <c r="A6" s="383"/>
      <c r="B6" s="385"/>
      <c r="C6" s="387"/>
      <c r="D6" s="389"/>
      <c r="E6" s="391"/>
      <c r="F6" s="392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7"/>
      <c r="Y6" s="198"/>
    </row>
    <row r="7" spans="1:40" s="2" customFormat="1" ht="16.25" customHeight="1">
      <c r="A7" s="16">
        <v>1</v>
      </c>
      <c r="B7" s="17">
        <v>41029</v>
      </c>
      <c r="C7" s="167" t="s">
        <v>82</v>
      </c>
      <c r="D7" s="168" t="s">
        <v>397</v>
      </c>
      <c r="E7" s="169" t="s">
        <v>396</v>
      </c>
      <c r="F7" s="21" t="s">
        <v>16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28">
        <v>41050</v>
      </c>
      <c r="C8" s="60" t="s">
        <v>82</v>
      </c>
      <c r="D8" s="61" t="s">
        <v>395</v>
      </c>
      <c r="E8" s="62" t="s">
        <v>157</v>
      </c>
      <c r="F8" s="27" t="s">
        <v>17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41054</v>
      </c>
      <c r="C9" s="60" t="s">
        <v>82</v>
      </c>
      <c r="D9" s="61" t="s">
        <v>394</v>
      </c>
      <c r="E9" s="62" t="s">
        <v>393</v>
      </c>
      <c r="F9" s="27" t="s">
        <v>17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28">
        <v>41055</v>
      </c>
      <c r="C10" s="60" t="s">
        <v>82</v>
      </c>
      <c r="D10" s="61" t="s">
        <v>392</v>
      </c>
      <c r="E10" s="62" t="s">
        <v>391</v>
      </c>
      <c r="F10" s="27" t="s">
        <v>13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41065</v>
      </c>
      <c r="C11" s="293" t="s">
        <v>82</v>
      </c>
      <c r="D11" s="257" t="s">
        <v>390</v>
      </c>
      <c r="E11" s="258" t="s">
        <v>389</v>
      </c>
      <c r="F11" s="38" t="s">
        <v>14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41067</v>
      </c>
      <c r="C12" s="167" t="s">
        <v>82</v>
      </c>
      <c r="D12" s="168" t="s">
        <v>145</v>
      </c>
      <c r="E12" s="169" t="s">
        <v>388</v>
      </c>
      <c r="F12" s="21" t="s">
        <v>15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41086</v>
      </c>
      <c r="C13" s="60" t="s">
        <v>82</v>
      </c>
      <c r="D13" s="61" t="s">
        <v>387</v>
      </c>
      <c r="E13" s="62" t="s">
        <v>386</v>
      </c>
      <c r="F13" s="27" t="s">
        <v>15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41089</v>
      </c>
      <c r="C14" s="60" t="s">
        <v>82</v>
      </c>
      <c r="D14" s="61" t="s">
        <v>385</v>
      </c>
      <c r="E14" s="62" t="s">
        <v>384</v>
      </c>
      <c r="F14" s="27" t="s">
        <v>16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41090</v>
      </c>
      <c r="C15" s="60" t="s">
        <v>82</v>
      </c>
      <c r="D15" s="61" t="s">
        <v>383</v>
      </c>
      <c r="E15" s="62" t="s">
        <v>382</v>
      </c>
      <c r="F15" s="27" t="s">
        <v>17</v>
      </c>
      <c r="G15" s="162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41091</v>
      </c>
      <c r="C16" s="293" t="s">
        <v>82</v>
      </c>
      <c r="D16" s="257" t="s">
        <v>381</v>
      </c>
      <c r="E16" s="258" t="s">
        <v>380</v>
      </c>
      <c r="F16" s="38" t="s">
        <v>13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313">
        <v>41124</v>
      </c>
      <c r="C17" s="167" t="s">
        <v>82</v>
      </c>
      <c r="D17" s="168" t="s">
        <v>379</v>
      </c>
      <c r="E17" s="169" t="s">
        <v>378</v>
      </c>
      <c r="F17" s="21" t="s">
        <v>15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A17" s="268"/>
      <c r="AB17" s="3"/>
      <c r="AK17" s="5"/>
      <c r="AM17" s="5"/>
      <c r="AN17" s="4"/>
    </row>
    <row r="18" spans="1:40" s="2" customFormat="1" ht="16.25" customHeight="1">
      <c r="A18" s="27">
        <v>12</v>
      </c>
      <c r="B18" s="329">
        <v>41129</v>
      </c>
      <c r="C18" s="60" t="s">
        <v>82</v>
      </c>
      <c r="D18" s="61" t="s">
        <v>377</v>
      </c>
      <c r="E18" s="62" t="s">
        <v>376</v>
      </c>
      <c r="F18" s="27" t="s">
        <v>16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329">
        <v>41169</v>
      </c>
      <c r="C19" s="60" t="s">
        <v>82</v>
      </c>
      <c r="D19" s="295" t="s">
        <v>375</v>
      </c>
      <c r="E19" s="62" t="s">
        <v>374</v>
      </c>
      <c r="F19" s="27" t="s">
        <v>13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329">
        <v>41175</v>
      </c>
      <c r="C20" s="60" t="s">
        <v>82</v>
      </c>
      <c r="D20" s="61" t="s">
        <v>373</v>
      </c>
      <c r="E20" s="62" t="s">
        <v>372</v>
      </c>
      <c r="F20" s="27" t="s">
        <v>14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266">
        <v>41180</v>
      </c>
      <c r="C21" s="293" t="s">
        <v>82</v>
      </c>
      <c r="D21" s="257" t="s">
        <v>371</v>
      </c>
      <c r="E21" s="258" t="s">
        <v>370</v>
      </c>
      <c r="F21" s="251" t="s">
        <v>15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73">
        <v>16</v>
      </c>
      <c r="B22" s="214">
        <v>41183</v>
      </c>
      <c r="C22" s="256" t="s">
        <v>82</v>
      </c>
      <c r="D22" s="53" t="s">
        <v>369</v>
      </c>
      <c r="E22" s="54" t="s">
        <v>368</v>
      </c>
      <c r="F22" s="73" t="s">
        <v>16</v>
      </c>
      <c r="G22" s="82"/>
      <c r="H22" s="23"/>
      <c r="I22" s="23"/>
      <c r="J22" s="23"/>
      <c r="K22" s="23"/>
      <c r="L22" s="49"/>
      <c r="M22" s="49"/>
      <c r="N22" s="49"/>
      <c r="O22" s="49"/>
      <c r="P22" s="49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41186</v>
      </c>
      <c r="C23" s="60" t="s">
        <v>82</v>
      </c>
      <c r="D23" s="61" t="s">
        <v>367</v>
      </c>
      <c r="E23" s="62" t="s">
        <v>366</v>
      </c>
      <c r="F23" s="27" t="s">
        <v>17</v>
      </c>
      <c r="G23" s="83"/>
      <c r="H23" s="33"/>
      <c r="I23" s="33"/>
      <c r="J23" s="33"/>
      <c r="K23" s="33"/>
      <c r="L23" s="35"/>
      <c r="M23" s="35"/>
      <c r="N23" s="35"/>
      <c r="O23" s="35"/>
      <c r="P23" s="33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41258</v>
      </c>
      <c r="C24" s="60" t="s">
        <v>82</v>
      </c>
      <c r="D24" s="61" t="s">
        <v>365</v>
      </c>
      <c r="E24" s="62" t="s">
        <v>364</v>
      </c>
      <c r="F24" s="27" t="s">
        <v>17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41398</v>
      </c>
      <c r="C25" s="60" t="s">
        <v>82</v>
      </c>
      <c r="D25" s="61" t="s">
        <v>244</v>
      </c>
      <c r="E25" s="62" t="s">
        <v>363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213">
        <v>43191</v>
      </c>
      <c r="C26" s="293" t="s">
        <v>82</v>
      </c>
      <c r="D26" s="257" t="s">
        <v>126</v>
      </c>
      <c r="E26" s="258" t="s">
        <v>362</v>
      </c>
      <c r="F26" s="38" t="s">
        <v>14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73">
        <v>21</v>
      </c>
      <c r="B27" s="214">
        <v>43193</v>
      </c>
      <c r="C27" s="256" t="s">
        <v>82</v>
      </c>
      <c r="D27" s="53" t="s">
        <v>132</v>
      </c>
      <c r="E27" s="54" t="s">
        <v>361</v>
      </c>
      <c r="F27" s="244" t="s">
        <v>16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43194</v>
      </c>
      <c r="C28" s="60" t="s">
        <v>82</v>
      </c>
      <c r="D28" s="61" t="s">
        <v>360</v>
      </c>
      <c r="E28" s="62" t="s">
        <v>359</v>
      </c>
      <c r="F28" s="27" t="s">
        <v>17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28">
        <v>43195</v>
      </c>
      <c r="C29" s="60" t="s">
        <v>82</v>
      </c>
      <c r="D29" s="61" t="s">
        <v>358</v>
      </c>
      <c r="E29" s="62" t="s">
        <v>357</v>
      </c>
      <c r="F29" s="27" t="s">
        <v>13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28">
        <v>40597</v>
      </c>
      <c r="C30" s="60" t="s">
        <v>85</v>
      </c>
      <c r="D30" s="61" t="s">
        <v>356</v>
      </c>
      <c r="E30" s="62" t="s">
        <v>355</v>
      </c>
      <c r="F30" s="27" t="s">
        <v>13</v>
      </c>
      <c r="G30" s="83" t="s">
        <v>173</v>
      </c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213">
        <v>41049</v>
      </c>
      <c r="C31" s="293" t="s">
        <v>85</v>
      </c>
      <c r="D31" s="257" t="s">
        <v>354</v>
      </c>
      <c r="E31" s="258" t="s">
        <v>353</v>
      </c>
      <c r="F31" s="38" t="s">
        <v>14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25" customHeight="1">
      <c r="A32" s="73">
        <v>26</v>
      </c>
      <c r="B32" s="214">
        <v>41113</v>
      </c>
      <c r="C32" s="256" t="s">
        <v>85</v>
      </c>
      <c r="D32" s="53" t="s">
        <v>131</v>
      </c>
      <c r="E32" s="54" t="s">
        <v>352</v>
      </c>
      <c r="F32" s="244" t="s">
        <v>17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41114</v>
      </c>
      <c r="C33" s="60" t="s">
        <v>85</v>
      </c>
      <c r="D33" s="61" t="s">
        <v>351</v>
      </c>
      <c r="E33" s="62" t="s">
        <v>350</v>
      </c>
      <c r="F33" s="27" t="s">
        <v>13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41115</v>
      </c>
      <c r="C34" s="60" t="s">
        <v>85</v>
      </c>
      <c r="D34" s="61" t="s">
        <v>349</v>
      </c>
      <c r="E34" s="62" t="s">
        <v>348</v>
      </c>
      <c r="F34" s="27" t="s">
        <v>14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41163</v>
      </c>
      <c r="C35" s="60" t="s">
        <v>85</v>
      </c>
      <c r="D35" s="61" t="s">
        <v>347</v>
      </c>
      <c r="E35" s="62" t="s">
        <v>346</v>
      </c>
      <c r="F35" s="27" t="s">
        <v>15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266">
        <v>41195</v>
      </c>
      <c r="C36" s="293" t="s">
        <v>85</v>
      </c>
      <c r="D36" s="257" t="s">
        <v>345</v>
      </c>
      <c r="E36" s="258" t="s">
        <v>344</v>
      </c>
      <c r="F36" s="38" t="s">
        <v>17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25" customHeight="1">
      <c r="A37" s="73">
        <v>31</v>
      </c>
      <c r="B37" s="336">
        <v>41197</v>
      </c>
      <c r="C37" s="256" t="s">
        <v>85</v>
      </c>
      <c r="D37" s="53" t="s">
        <v>343</v>
      </c>
      <c r="E37" s="54" t="s">
        <v>342</v>
      </c>
      <c r="F37" s="73" t="s">
        <v>13</v>
      </c>
      <c r="G37" s="89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329">
        <v>41200</v>
      </c>
      <c r="C38" s="60" t="s">
        <v>85</v>
      </c>
      <c r="D38" s="61" t="s">
        <v>341</v>
      </c>
      <c r="E38" s="62" t="s">
        <v>143</v>
      </c>
      <c r="F38" s="27" t="s">
        <v>14</v>
      </c>
      <c r="G38" s="88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329">
        <v>41203</v>
      </c>
      <c r="C39" s="60" t="s">
        <v>85</v>
      </c>
      <c r="D39" s="61" t="s">
        <v>340</v>
      </c>
      <c r="E39" s="62" t="s">
        <v>339</v>
      </c>
      <c r="F39" s="27" t="s">
        <v>13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28">
        <v>41210</v>
      </c>
      <c r="C40" s="60" t="s">
        <v>85</v>
      </c>
      <c r="D40" s="61" t="s">
        <v>338</v>
      </c>
      <c r="E40" s="62" t="s">
        <v>337</v>
      </c>
      <c r="F40" s="27" t="s">
        <v>15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39">
        <v>41240</v>
      </c>
      <c r="C41" s="40" t="s">
        <v>85</v>
      </c>
      <c r="D41" s="41" t="s">
        <v>336</v>
      </c>
      <c r="E41" s="42" t="s">
        <v>335</v>
      </c>
      <c r="F41" s="38" t="s">
        <v>16</v>
      </c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B41" s="3"/>
      <c r="AK41" s="5"/>
      <c r="AM41" s="5"/>
      <c r="AN41" s="4"/>
    </row>
    <row r="42" spans="1:40" s="2" customFormat="1" ht="16.25" customHeight="1">
      <c r="A42" s="304"/>
      <c r="B42" s="266"/>
      <c r="C42" s="40"/>
      <c r="D42" s="41"/>
      <c r="E42" s="42"/>
      <c r="F42" s="38"/>
      <c r="G42" s="84"/>
      <c r="H42" s="44"/>
      <c r="I42" s="44"/>
      <c r="J42" s="44"/>
      <c r="K42" s="44"/>
      <c r="L42" s="44"/>
      <c r="M42" s="44"/>
      <c r="N42" s="44"/>
      <c r="O42" s="44"/>
      <c r="P42" s="45"/>
      <c r="Q42" s="45"/>
      <c r="R42" s="45"/>
      <c r="S42" s="45"/>
      <c r="T42" s="45"/>
      <c r="U42" s="45"/>
      <c r="V42" s="45"/>
      <c r="W42" s="45"/>
      <c r="X42" s="46"/>
      <c r="Y42" s="76"/>
      <c r="AB42" s="3"/>
      <c r="AK42" s="5"/>
      <c r="AM42" s="5"/>
      <c r="AN42" s="4"/>
    </row>
    <row r="43" spans="1:40" s="2" customFormat="1" ht="7.5" customHeight="1">
      <c r="A43" s="78"/>
      <c r="B43" s="261"/>
      <c r="C43" s="262"/>
      <c r="D43" s="263"/>
      <c r="E43" s="263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7"/>
      <c r="Q43" s="77"/>
      <c r="R43" s="77"/>
      <c r="S43" s="77"/>
      <c r="T43" s="77"/>
      <c r="U43" s="77"/>
      <c r="V43" s="77"/>
      <c r="W43" s="77"/>
      <c r="X43" s="210"/>
      <c r="Y43" s="211"/>
      <c r="AB43" s="3"/>
      <c r="AK43" s="5"/>
      <c r="AM43" s="5"/>
      <c r="AN43" s="4"/>
    </row>
    <row r="44" spans="1:40" s="2" customFormat="1" ht="16.25" customHeight="1">
      <c r="A44" s="77"/>
      <c r="B44" s="81" t="s">
        <v>24</v>
      </c>
      <c r="C44" s="78"/>
      <c r="E44" s="78">
        <f>I44+O44</f>
        <v>35</v>
      </c>
      <c r="F44" s="79" t="s">
        <v>6</v>
      </c>
      <c r="G44" s="81" t="s">
        <v>11</v>
      </c>
      <c r="H44" s="81"/>
      <c r="I44" s="78">
        <f>COUNTIF($C$7:$C$42,"ช")</f>
        <v>23</v>
      </c>
      <c r="J44" s="77"/>
      <c r="K44" s="80" t="s">
        <v>8</v>
      </c>
      <c r="L44" s="81"/>
      <c r="M44" s="259" t="s">
        <v>7</v>
      </c>
      <c r="N44" s="259"/>
      <c r="O44" s="78">
        <f>COUNTIF($C$7:$C$42,"ญ")</f>
        <v>12</v>
      </c>
      <c r="P44" s="77"/>
      <c r="Q44" s="80" t="s">
        <v>8</v>
      </c>
      <c r="X44" s="77"/>
      <c r="Y44" s="77"/>
    </row>
    <row r="45" spans="1:40" s="102" customFormat="1" ht="17" hidden="1" customHeight="1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</row>
    <row r="46" spans="1:40" s="100" customFormat="1" ht="15" hidden="1" customHeight="1">
      <c r="A46" s="95"/>
      <c r="B46" s="96"/>
      <c r="C46" s="95"/>
      <c r="D46" s="264" t="s">
        <v>13</v>
      </c>
      <c r="E46" s="264">
        <f>COUNTIF($F$7:$F$42,"แดง")</f>
        <v>9</v>
      </c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</row>
    <row r="47" spans="1:40" s="100" customFormat="1" ht="15" hidden="1" customHeight="1">
      <c r="A47" s="95"/>
      <c r="B47" s="96"/>
      <c r="C47" s="95"/>
      <c r="D47" s="264" t="s">
        <v>14</v>
      </c>
      <c r="E47" s="264">
        <f>COUNTIF($F$7:$F$42,"เหลือง")</f>
        <v>6</v>
      </c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40" s="100" customFormat="1" ht="15" hidden="1" customHeight="1">
      <c r="A48" s="95"/>
      <c r="B48" s="96"/>
      <c r="C48" s="95"/>
      <c r="D48" s="264" t="s">
        <v>15</v>
      </c>
      <c r="E48" s="264">
        <f>COUNTIF($F$7:$F$42,"น้ำเงิน")</f>
        <v>6</v>
      </c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</row>
    <row r="49" spans="1:25" s="100" customFormat="1" ht="15" hidden="1" customHeight="1">
      <c r="A49" s="95"/>
      <c r="B49" s="96"/>
      <c r="C49" s="95"/>
      <c r="D49" s="264" t="s">
        <v>16</v>
      </c>
      <c r="E49" s="264">
        <f>COUNTIF($F$7:$F$42,"ม่วง")</f>
        <v>6</v>
      </c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64" t="s">
        <v>17</v>
      </c>
      <c r="E50" s="264">
        <f>COUNTIF($F$7:$F$42,"ฟ้า")</f>
        <v>8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64" t="s">
        <v>5</v>
      </c>
      <c r="E51" s="264">
        <f>SUM(E46:E50)</f>
        <v>35</v>
      </c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B52" s="97"/>
      <c r="C52" s="98"/>
      <c r="D52" s="99"/>
      <c r="E52" s="99"/>
    </row>
    <row r="53" spans="1:25" s="100" customFormat="1" ht="15" customHeight="1">
      <c r="B53" s="97"/>
      <c r="C53" s="98"/>
      <c r="D53" s="99"/>
      <c r="E53" s="99"/>
    </row>
    <row r="54" spans="1:25" ht="15" customHeight="1">
      <c r="C54" s="10"/>
      <c r="D54" s="12"/>
      <c r="E54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1"/>
  <sheetViews>
    <sheetView topLeftCell="A23" zoomScale="120" zoomScaleNormal="120" workbookViewId="0">
      <selection activeCell="B7" sqref="B7:F4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ม.6'!B12</f>
        <v>นางกนกพร  จันทร์แก้ว</v>
      </c>
    </row>
    <row r="2" spans="1:40" s="13" customFormat="1" ht="18" customHeight="1">
      <c r="B2" s="181" t="s">
        <v>57</v>
      </c>
      <c r="C2" s="178"/>
      <c r="D2" s="179"/>
      <c r="E2" s="180" t="s">
        <v>69</v>
      </c>
      <c r="M2" s="13" t="s">
        <v>58</v>
      </c>
      <c r="R2" s="13" t="str">
        <f>'ยอด ม.6'!B13</f>
        <v>นางณัชพัฒน์  ขจรศักดิ์สิริกุล</v>
      </c>
    </row>
    <row r="3" spans="1:40" s="14" customFormat="1" ht="17.25" customHeight="1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1">
        <f>'ยอด ม.6'!F12</f>
        <v>134</v>
      </c>
      <c r="X4" s="381"/>
    </row>
    <row r="5" spans="1:40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82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96"/>
    </row>
    <row r="6" spans="1:40" s="94" customFormat="1" ht="18" customHeight="1">
      <c r="A6" s="383"/>
      <c r="B6" s="385"/>
      <c r="C6" s="387"/>
      <c r="D6" s="389"/>
      <c r="E6" s="391"/>
      <c r="F6" s="392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7"/>
      <c r="Y6" s="198"/>
    </row>
    <row r="7" spans="1:40" s="2" customFormat="1" ht="16.25" customHeight="1">
      <c r="A7" s="16">
        <v>1</v>
      </c>
      <c r="B7" s="17">
        <v>41068</v>
      </c>
      <c r="C7" s="18" t="s">
        <v>82</v>
      </c>
      <c r="D7" s="19" t="s">
        <v>398</v>
      </c>
      <c r="E7" s="20" t="s">
        <v>399</v>
      </c>
      <c r="F7" s="21" t="s">
        <v>17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28">
        <v>41137</v>
      </c>
      <c r="C8" s="29" t="s">
        <v>82</v>
      </c>
      <c r="D8" s="30" t="s">
        <v>400</v>
      </c>
      <c r="E8" s="31" t="s">
        <v>401</v>
      </c>
      <c r="F8" s="27" t="s">
        <v>14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41167</v>
      </c>
      <c r="C9" s="29" t="s">
        <v>82</v>
      </c>
      <c r="D9" s="30" t="s">
        <v>402</v>
      </c>
      <c r="E9" s="31" t="s">
        <v>403</v>
      </c>
      <c r="F9" s="27" t="s">
        <v>17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28">
        <v>41181</v>
      </c>
      <c r="C10" s="29" t="s">
        <v>82</v>
      </c>
      <c r="D10" s="30" t="s">
        <v>404</v>
      </c>
      <c r="E10" s="31" t="s">
        <v>405</v>
      </c>
      <c r="F10" s="27" t="s">
        <v>13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41184</v>
      </c>
      <c r="C11" s="40" t="s">
        <v>82</v>
      </c>
      <c r="D11" s="41" t="s">
        <v>406</v>
      </c>
      <c r="E11" s="42" t="s">
        <v>407</v>
      </c>
      <c r="F11" s="38" t="s">
        <v>14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41188</v>
      </c>
      <c r="C12" s="18" t="s">
        <v>82</v>
      </c>
      <c r="D12" s="19" t="s">
        <v>145</v>
      </c>
      <c r="E12" s="20" t="s">
        <v>104</v>
      </c>
      <c r="F12" s="21" t="s">
        <v>15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41215</v>
      </c>
      <c r="C13" s="29" t="s">
        <v>82</v>
      </c>
      <c r="D13" s="30" t="s">
        <v>408</v>
      </c>
      <c r="E13" s="31" t="s">
        <v>409</v>
      </c>
      <c r="F13" s="27" t="s">
        <v>16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41260</v>
      </c>
      <c r="C14" s="29" t="s">
        <v>82</v>
      </c>
      <c r="D14" s="30" t="s">
        <v>410</v>
      </c>
      <c r="E14" s="31" t="s">
        <v>411</v>
      </c>
      <c r="F14" s="27" t="s">
        <v>17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41261</v>
      </c>
      <c r="C15" s="29" t="s">
        <v>82</v>
      </c>
      <c r="D15" s="30" t="s">
        <v>412</v>
      </c>
      <c r="E15" s="31" t="s">
        <v>413</v>
      </c>
      <c r="F15" s="27" t="s">
        <v>13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41262</v>
      </c>
      <c r="C16" s="40" t="s">
        <v>82</v>
      </c>
      <c r="D16" s="41" t="s">
        <v>414</v>
      </c>
      <c r="E16" s="42" t="s">
        <v>415</v>
      </c>
      <c r="F16" s="38" t="s">
        <v>14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17">
        <v>41269</v>
      </c>
      <c r="C17" s="18" t="s">
        <v>82</v>
      </c>
      <c r="D17" s="19" t="s">
        <v>113</v>
      </c>
      <c r="E17" s="20" t="s">
        <v>416</v>
      </c>
      <c r="F17" s="21" t="s">
        <v>15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329">
        <v>41276</v>
      </c>
      <c r="C18" s="29" t="s">
        <v>82</v>
      </c>
      <c r="D18" s="30" t="s">
        <v>417</v>
      </c>
      <c r="E18" s="31" t="s">
        <v>418</v>
      </c>
      <c r="F18" s="27" t="s">
        <v>16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41313</v>
      </c>
      <c r="C19" s="29" t="s">
        <v>82</v>
      </c>
      <c r="D19" s="51" t="s">
        <v>419</v>
      </c>
      <c r="E19" s="31" t="s">
        <v>420</v>
      </c>
      <c r="F19" s="27" t="s">
        <v>17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41362</v>
      </c>
      <c r="C20" s="29" t="s">
        <v>82</v>
      </c>
      <c r="D20" s="30" t="s">
        <v>93</v>
      </c>
      <c r="E20" s="31" t="s">
        <v>421</v>
      </c>
      <c r="F20" s="27" t="s">
        <v>13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41426</v>
      </c>
      <c r="C21" s="40" t="s">
        <v>82</v>
      </c>
      <c r="D21" s="41" t="s">
        <v>94</v>
      </c>
      <c r="E21" s="42" t="s">
        <v>422</v>
      </c>
      <c r="F21" s="38" t="s">
        <v>14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17">
        <v>41428</v>
      </c>
      <c r="C22" s="18" t="s">
        <v>82</v>
      </c>
      <c r="D22" s="19" t="s">
        <v>423</v>
      </c>
      <c r="E22" s="20" t="s">
        <v>424</v>
      </c>
      <c r="F22" s="21" t="s">
        <v>15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43196</v>
      </c>
      <c r="C23" s="29" t="s">
        <v>82</v>
      </c>
      <c r="D23" s="30" t="s">
        <v>425</v>
      </c>
      <c r="E23" s="31" t="s">
        <v>426</v>
      </c>
      <c r="F23" s="27" t="s">
        <v>15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43198</v>
      </c>
      <c r="C24" s="29" t="s">
        <v>82</v>
      </c>
      <c r="D24" s="30" t="s">
        <v>427</v>
      </c>
      <c r="E24" s="31" t="s">
        <v>428</v>
      </c>
      <c r="F24" s="27" t="s">
        <v>16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41077</v>
      </c>
      <c r="C25" s="29" t="s">
        <v>85</v>
      </c>
      <c r="D25" s="30" t="s">
        <v>429</v>
      </c>
      <c r="E25" s="31" t="s">
        <v>430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9">
        <v>41106</v>
      </c>
      <c r="C26" s="40" t="s">
        <v>85</v>
      </c>
      <c r="D26" s="41" t="s">
        <v>431</v>
      </c>
      <c r="E26" s="42" t="s">
        <v>432</v>
      </c>
      <c r="F26" s="38" t="s">
        <v>14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41148</v>
      </c>
      <c r="C27" s="52" t="s">
        <v>85</v>
      </c>
      <c r="D27" s="53" t="s">
        <v>174</v>
      </c>
      <c r="E27" s="54" t="s">
        <v>433</v>
      </c>
      <c r="F27" s="21" t="s">
        <v>16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41190</v>
      </c>
      <c r="C28" s="60" t="s">
        <v>85</v>
      </c>
      <c r="D28" s="30" t="s">
        <v>434</v>
      </c>
      <c r="E28" s="31" t="s">
        <v>435</v>
      </c>
      <c r="F28" s="27" t="s">
        <v>13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28">
        <v>41201</v>
      </c>
      <c r="C29" s="29" t="s">
        <v>85</v>
      </c>
      <c r="D29" s="61" t="s">
        <v>436</v>
      </c>
      <c r="E29" s="62" t="s">
        <v>437</v>
      </c>
      <c r="F29" s="27" t="s">
        <v>14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28">
        <v>41245</v>
      </c>
      <c r="C30" s="29" t="s">
        <v>85</v>
      </c>
      <c r="D30" s="30" t="s">
        <v>438</v>
      </c>
      <c r="E30" s="31" t="s">
        <v>439</v>
      </c>
      <c r="F30" s="27" t="s">
        <v>15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41279</v>
      </c>
      <c r="C31" s="63" t="s">
        <v>85</v>
      </c>
      <c r="D31" s="64" t="s">
        <v>440</v>
      </c>
      <c r="E31" s="65" t="s">
        <v>441</v>
      </c>
      <c r="F31" s="38" t="s">
        <v>16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41284</v>
      </c>
      <c r="C32" s="18" t="s">
        <v>85</v>
      </c>
      <c r="D32" s="19" t="s">
        <v>442</v>
      </c>
      <c r="E32" s="20" t="s">
        <v>142</v>
      </c>
      <c r="F32" s="21" t="s">
        <v>17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41324</v>
      </c>
      <c r="C33" s="29" t="s">
        <v>85</v>
      </c>
      <c r="D33" s="30" t="s">
        <v>116</v>
      </c>
      <c r="E33" s="31" t="s">
        <v>443</v>
      </c>
      <c r="F33" s="27" t="s">
        <v>13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41331</v>
      </c>
      <c r="C34" s="29" t="s">
        <v>85</v>
      </c>
      <c r="D34" s="30" t="s">
        <v>444</v>
      </c>
      <c r="E34" s="31" t="s">
        <v>445</v>
      </c>
      <c r="F34" s="27" t="s">
        <v>14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41340</v>
      </c>
      <c r="C35" s="29" t="s">
        <v>85</v>
      </c>
      <c r="D35" s="30" t="s">
        <v>446</v>
      </c>
      <c r="E35" s="31" t="s">
        <v>447</v>
      </c>
      <c r="F35" s="27" t="s">
        <v>15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41371</v>
      </c>
      <c r="C36" s="40" t="s">
        <v>85</v>
      </c>
      <c r="D36" s="41" t="s">
        <v>448</v>
      </c>
      <c r="E36" s="42" t="s">
        <v>449</v>
      </c>
      <c r="F36" s="38" t="s">
        <v>16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25" customHeight="1">
      <c r="A37" s="16">
        <v>31</v>
      </c>
      <c r="B37" s="313">
        <v>41372</v>
      </c>
      <c r="C37" s="52" t="s">
        <v>85</v>
      </c>
      <c r="D37" s="71" t="s">
        <v>450</v>
      </c>
      <c r="E37" s="72" t="s">
        <v>451</v>
      </c>
      <c r="F37" s="73" t="s">
        <v>17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329">
        <v>41384</v>
      </c>
      <c r="C38" s="29" t="s">
        <v>85</v>
      </c>
      <c r="D38" s="30" t="s">
        <v>452</v>
      </c>
      <c r="E38" s="31" t="s">
        <v>453</v>
      </c>
      <c r="F38" s="27" t="s">
        <v>13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329">
        <v>41387</v>
      </c>
      <c r="C39" s="29" t="s">
        <v>85</v>
      </c>
      <c r="D39" s="30" t="s">
        <v>454</v>
      </c>
      <c r="E39" s="31" t="s">
        <v>313</v>
      </c>
      <c r="F39" s="27" t="s">
        <v>14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29">
        <v>41442</v>
      </c>
      <c r="C40" s="29" t="s">
        <v>85</v>
      </c>
      <c r="D40" s="30" t="s">
        <v>455</v>
      </c>
      <c r="E40" s="31" t="s">
        <v>456</v>
      </c>
      <c r="F40" s="27" t="s">
        <v>15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266">
        <v>42609</v>
      </c>
      <c r="C41" s="63" t="s">
        <v>85</v>
      </c>
      <c r="D41" s="64" t="s">
        <v>457</v>
      </c>
      <c r="E41" s="65" t="s">
        <v>458</v>
      </c>
      <c r="F41" s="74" t="s">
        <v>15</v>
      </c>
      <c r="G41" s="344"/>
      <c r="H41" s="67"/>
      <c r="I41" s="67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25" customHeight="1">
      <c r="A42" s="16">
        <v>36</v>
      </c>
      <c r="B42" s="313">
        <v>43199</v>
      </c>
      <c r="C42" s="18" t="s">
        <v>85</v>
      </c>
      <c r="D42" s="19" t="s">
        <v>459</v>
      </c>
      <c r="E42" s="20" t="s">
        <v>460</v>
      </c>
      <c r="F42" s="16" t="s">
        <v>16</v>
      </c>
      <c r="G42" s="89"/>
      <c r="H42" s="49"/>
      <c r="I42" s="49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  <c r="AB42" s="3"/>
      <c r="AK42" s="5"/>
      <c r="AM42" s="5"/>
      <c r="AN42" s="4"/>
    </row>
    <row r="43" spans="1:40" s="2" customFormat="1" ht="16.25" customHeight="1">
      <c r="A43" s="27">
        <v>37</v>
      </c>
      <c r="B43" s="329">
        <v>43200</v>
      </c>
      <c r="C43" s="29" t="s">
        <v>85</v>
      </c>
      <c r="D43" s="30" t="s">
        <v>461</v>
      </c>
      <c r="E43" s="31" t="s">
        <v>462</v>
      </c>
      <c r="F43" s="27" t="s">
        <v>17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29">
        <v>43201</v>
      </c>
      <c r="C44" s="29" t="s">
        <v>85</v>
      </c>
      <c r="D44" s="30" t="s">
        <v>463</v>
      </c>
      <c r="E44" s="31" t="s">
        <v>161</v>
      </c>
      <c r="F44" s="27" t="s">
        <v>13</v>
      </c>
      <c r="G44" s="83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25" customHeight="1">
      <c r="A45" s="27">
        <v>39</v>
      </c>
      <c r="B45" s="370">
        <v>44495</v>
      </c>
      <c r="C45" s="371" t="s">
        <v>85</v>
      </c>
      <c r="D45" s="372" t="s">
        <v>276</v>
      </c>
      <c r="E45" s="373" t="s">
        <v>593</v>
      </c>
      <c r="F45" s="374" t="s">
        <v>16</v>
      </c>
      <c r="G45" s="375" t="s">
        <v>935</v>
      </c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25" customHeight="1">
      <c r="A46" s="38"/>
      <c r="B46" s="39"/>
      <c r="C46" s="40"/>
      <c r="D46" s="41"/>
      <c r="E46" s="42"/>
      <c r="F46" s="38"/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5" customHeight="1">
      <c r="A47" s="78"/>
      <c r="B47" s="261"/>
      <c r="C47" s="262"/>
      <c r="D47" s="263"/>
      <c r="E47" s="263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10"/>
      <c r="Y47" s="211"/>
    </row>
    <row r="48" spans="1:40" s="2" customFormat="1" ht="16.25" customHeight="1">
      <c r="A48" s="77"/>
      <c r="B48" s="81" t="s">
        <v>24</v>
      </c>
      <c r="C48" s="78"/>
      <c r="E48" s="78">
        <f>I48+O48</f>
        <v>39</v>
      </c>
      <c r="F48" s="79" t="s">
        <v>6</v>
      </c>
      <c r="G48" s="81" t="s">
        <v>11</v>
      </c>
      <c r="H48" s="81"/>
      <c r="I48" s="78">
        <f>COUNTIF($C$7:$C$46,"ช")</f>
        <v>18</v>
      </c>
      <c r="J48" s="77"/>
      <c r="K48" s="80" t="s">
        <v>8</v>
      </c>
      <c r="L48" s="81"/>
      <c r="M48" s="259" t="s">
        <v>7</v>
      </c>
      <c r="N48" s="259"/>
      <c r="O48" s="78">
        <f>COUNTIF($C$7:$C$46,"ญ")</f>
        <v>21</v>
      </c>
      <c r="P48" s="77"/>
      <c r="Q48" s="80" t="s">
        <v>8</v>
      </c>
      <c r="X48" s="77"/>
      <c r="Y48" s="77"/>
    </row>
    <row r="49" spans="1:25" s="102" customFormat="1" ht="16.5" hidden="1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64" t="s">
        <v>13</v>
      </c>
      <c r="E50" s="264">
        <f>COUNTIF($F$7:$F$46,"แดง")</f>
        <v>8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64" t="s">
        <v>14</v>
      </c>
      <c r="E51" s="264">
        <f>COUNTIF($F$7:$F$46,"เหลือง")</f>
        <v>8</v>
      </c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6"/>
      <c r="C52" s="95"/>
      <c r="D52" s="264" t="s">
        <v>15</v>
      </c>
      <c r="E52" s="264">
        <f>COUNTIF($F$7:$F$46,"น้ำเงิน")</f>
        <v>8</v>
      </c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A53" s="95"/>
      <c r="B53" s="96"/>
      <c r="C53" s="95"/>
      <c r="D53" s="264" t="s">
        <v>16</v>
      </c>
      <c r="E53" s="264">
        <f>COUNTIF($F$7:$F$46,"ม่วง")</f>
        <v>8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25" s="100" customFormat="1" ht="15" hidden="1" customHeight="1">
      <c r="A54" s="95"/>
      <c r="B54" s="96"/>
      <c r="C54" s="95"/>
      <c r="D54" s="264" t="s">
        <v>17</v>
      </c>
      <c r="E54" s="264">
        <f>COUNTIF($F$7:$F$46,"ฟ้า")</f>
        <v>7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25" s="100" customFormat="1" ht="15" hidden="1" customHeight="1">
      <c r="A55" s="95"/>
      <c r="B55" s="96"/>
      <c r="C55" s="95"/>
      <c r="D55" s="264" t="s">
        <v>5</v>
      </c>
      <c r="E55" s="264">
        <f>SUM(E50:E54)</f>
        <v>39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25" s="100" customFormat="1" ht="15" hidden="1" customHeight="1">
      <c r="B56" s="97"/>
      <c r="C56" s="98"/>
      <c r="D56" s="99"/>
      <c r="E56" s="99"/>
    </row>
    <row r="57" spans="1:25" s="100" customFormat="1" ht="15" customHeight="1">
      <c r="B57" s="97"/>
      <c r="C57" s="98"/>
      <c r="D57" s="99"/>
      <c r="E57" s="99"/>
    </row>
    <row r="58" spans="1:25" s="100" customFormat="1" ht="15" customHeight="1">
      <c r="B58" s="97"/>
      <c r="C58" s="101"/>
      <c r="D58" s="102"/>
      <c r="E58" s="102"/>
    </row>
    <row r="59" spans="1:25" s="100" customFormat="1" ht="15" customHeight="1">
      <c r="B59" s="97"/>
      <c r="C59" s="98"/>
      <c r="D59" s="99"/>
      <c r="E59" s="99"/>
    </row>
    <row r="60" spans="1:25" s="100" customFormat="1" ht="15" customHeight="1">
      <c r="B60" s="97"/>
      <c r="C60" s="98"/>
      <c r="D60" s="99"/>
      <c r="E60" s="99"/>
    </row>
    <row r="61" spans="1:25" s="100" customFormat="1" ht="15" customHeight="1">
      <c r="B61" s="97"/>
      <c r="C61" s="98"/>
      <c r="D61" s="99"/>
      <c r="E61" s="9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8"/>
  <sheetViews>
    <sheetView zoomScale="120" zoomScaleNormal="120" workbookViewId="0">
      <selection activeCell="K16" sqref="K1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ม.6'!B14</f>
        <v>นางรุจิเรศ  ทีประปาล</v>
      </c>
    </row>
    <row r="2" spans="1:40" s="13" customFormat="1" ht="18" customHeight="1">
      <c r="B2" s="181" t="s">
        <v>57</v>
      </c>
      <c r="C2" s="178"/>
      <c r="D2" s="179"/>
      <c r="E2" s="180" t="s">
        <v>70</v>
      </c>
      <c r="M2" s="13" t="s">
        <v>58</v>
      </c>
      <c r="R2" s="13" t="str">
        <f>'ยอด ม.6'!B15</f>
        <v xml:space="preserve">นายธนาวรรธน์  โชคสถาพร </v>
      </c>
    </row>
    <row r="3" spans="1:40" s="14" customFormat="1" ht="17.25" customHeight="1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1">
        <f>'ยอด ม.6'!F14</f>
        <v>135</v>
      </c>
      <c r="X4" s="381"/>
    </row>
    <row r="5" spans="1:40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82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96"/>
    </row>
    <row r="6" spans="1:40" s="94" customFormat="1" ht="18" customHeight="1">
      <c r="A6" s="383"/>
      <c r="B6" s="385"/>
      <c r="C6" s="387"/>
      <c r="D6" s="389"/>
      <c r="E6" s="391"/>
      <c r="F6" s="392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7"/>
      <c r="Y6" s="198"/>
    </row>
    <row r="7" spans="1:40" s="2" customFormat="1" ht="16.25" customHeight="1">
      <c r="A7" s="16">
        <v>1</v>
      </c>
      <c r="B7" s="17">
        <v>41126</v>
      </c>
      <c r="C7" s="18" t="s">
        <v>82</v>
      </c>
      <c r="D7" s="19" t="s">
        <v>464</v>
      </c>
      <c r="E7" s="20" t="s">
        <v>465</v>
      </c>
      <c r="F7" s="21" t="s">
        <v>14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28">
        <v>41132</v>
      </c>
      <c r="C8" s="29" t="s">
        <v>82</v>
      </c>
      <c r="D8" s="30" t="s">
        <v>118</v>
      </c>
      <c r="E8" s="31" t="s">
        <v>466</v>
      </c>
      <c r="F8" s="27" t="s">
        <v>15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41135</v>
      </c>
      <c r="C9" s="29" t="s">
        <v>82</v>
      </c>
      <c r="D9" s="30" t="s">
        <v>467</v>
      </c>
      <c r="E9" s="31" t="s">
        <v>468</v>
      </c>
      <c r="F9" s="27" t="s">
        <v>16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28">
        <v>41171</v>
      </c>
      <c r="C10" s="29" t="s">
        <v>82</v>
      </c>
      <c r="D10" s="30" t="s">
        <v>469</v>
      </c>
      <c r="E10" s="31" t="s">
        <v>470</v>
      </c>
      <c r="F10" s="27" t="s">
        <v>17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41185</v>
      </c>
      <c r="C11" s="40" t="s">
        <v>82</v>
      </c>
      <c r="D11" s="41" t="s">
        <v>471</v>
      </c>
      <c r="E11" s="42" t="s">
        <v>472</v>
      </c>
      <c r="F11" s="38" t="s">
        <v>13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41222</v>
      </c>
      <c r="C12" s="18" t="s">
        <v>82</v>
      </c>
      <c r="D12" s="19" t="s">
        <v>473</v>
      </c>
      <c r="E12" s="20" t="s">
        <v>474</v>
      </c>
      <c r="F12" s="21" t="s">
        <v>14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41224</v>
      </c>
      <c r="C13" s="29" t="s">
        <v>82</v>
      </c>
      <c r="D13" s="30" t="s">
        <v>475</v>
      </c>
      <c r="E13" s="31" t="s">
        <v>476</v>
      </c>
      <c r="F13" s="27" t="s">
        <v>16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41233</v>
      </c>
      <c r="C14" s="29" t="s">
        <v>82</v>
      </c>
      <c r="D14" s="30" t="s">
        <v>477</v>
      </c>
      <c r="E14" s="31" t="s">
        <v>478</v>
      </c>
      <c r="F14" s="27" t="s">
        <v>17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41264</v>
      </c>
      <c r="C15" s="29" t="s">
        <v>82</v>
      </c>
      <c r="D15" s="30" t="s">
        <v>479</v>
      </c>
      <c r="E15" s="31" t="s">
        <v>480</v>
      </c>
      <c r="F15" s="27" t="s">
        <v>13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266">
        <v>41265</v>
      </c>
      <c r="C16" s="40" t="s">
        <v>82</v>
      </c>
      <c r="D16" s="41" t="s">
        <v>481</v>
      </c>
      <c r="E16" s="42" t="s">
        <v>482</v>
      </c>
      <c r="F16" s="38" t="s">
        <v>14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313">
        <v>41305</v>
      </c>
      <c r="C17" s="18" t="s">
        <v>82</v>
      </c>
      <c r="D17" s="19" t="s">
        <v>483</v>
      </c>
      <c r="E17" s="20" t="s">
        <v>484</v>
      </c>
      <c r="F17" s="21" t="s">
        <v>16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329">
        <v>41405</v>
      </c>
      <c r="C18" s="29" t="s">
        <v>82</v>
      </c>
      <c r="D18" s="30" t="s">
        <v>122</v>
      </c>
      <c r="E18" s="31" t="s">
        <v>485</v>
      </c>
      <c r="F18" s="27" t="s">
        <v>17</v>
      </c>
      <c r="G18" s="83"/>
      <c r="H18" s="33"/>
      <c r="I18" s="33"/>
      <c r="J18" s="33"/>
      <c r="K18" s="33"/>
      <c r="L18" s="35"/>
      <c r="M18" s="35"/>
      <c r="N18" s="35"/>
      <c r="O18" s="35"/>
      <c r="P18" s="163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41408</v>
      </c>
      <c r="C19" s="29" t="s">
        <v>82</v>
      </c>
      <c r="D19" s="51" t="s">
        <v>145</v>
      </c>
      <c r="E19" s="31" t="s">
        <v>486</v>
      </c>
      <c r="F19" s="27" t="s">
        <v>13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41425</v>
      </c>
      <c r="C20" s="29" t="s">
        <v>82</v>
      </c>
      <c r="D20" s="30" t="s">
        <v>487</v>
      </c>
      <c r="E20" s="31" t="s">
        <v>488</v>
      </c>
      <c r="F20" s="27" t="s">
        <v>14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41429</v>
      </c>
      <c r="C21" s="40" t="s">
        <v>82</v>
      </c>
      <c r="D21" s="41" t="s">
        <v>489</v>
      </c>
      <c r="E21" s="42" t="s">
        <v>490</v>
      </c>
      <c r="F21" s="38" t="s">
        <v>15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17">
        <v>41431</v>
      </c>
      <c r="C22" s="18" t="s">
        <v>82</v>
      </c>
      <c r="D22" s="19" t="s">
        <v>491</v>
      </c>
      <c r="E22" s="20" t="s">
        <v>492</v>
      </c>
      <c r="F22" s="21" t="s">
        <v>16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41435</v>
      </c>
      <c r="C23" s="29" t="s">
        <v>82</v>
      </c>
      <c r="D23" s="30" t="s">
        <v>493</v>
      </c>
      <c r="E23" s="31" t="s">
        <v>494</v>
      </c>
      <c r="F23" s="27" t="s">
        <v>17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43203</v>
      </c>
      <c r="C24" s="29" t="s">
        <v>82</v>
      </c>
      <c r="D24" s="30" t="s">
        <v>495</v>
      </c>
      <c r="E24" s="31" t="s">
        <v>180</v>
      </c>
      <c r="F24" s="27" t="s">
        <v>17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43204</v>
      </c>
      <c r="C25" s="29" t="s">
        <v>82</v>
      </c>
      <c r="D25" s="30" t="s">
        <v>496</v>
      </c>
      <c r="E25" s="31" t="s">
        <v>497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9">
        <v>41042</v>
      </c>
      <c r="C26" s="40" t="s">
        <v>85</v>
      </c>
      <c r="D26" s="41" t="s">
        <v>498</v>
      </c>
      <c r="E26" s="42" t="s">
        <v>499</v>
      </c>
      <c r="F26" s="38" t="s">
        <v>14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41048</v>
      </c>
      <c r="C27" s="52" t="s">
        <v>85</v>
      </c>
      <c r="D27" s="53" t="s">
        <v>120</v>
      </c>
      <c r="E27" s="54" t="s">
        <v>112</v>
      </c>
      <c r="F27" s="21" t="s">
        <v>15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41071</v>
      </c>
      <c r="C28" s="60" t="s">
        <v>85</v>
      </c>
      <c r="D28" s="30" t="s">
        <v>500</v>
      </c>
      <c r="E28" s="31" t="s">
        <v>924</v>
      </c>
      <c r="F28" s="27" t="s">
        <v>16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28">
        <v>41078</v>
      </c>
      <c r="C29" s="29" t="s">
        <v>85</v>
      </c>
      <c r="D29" s="61" t="s">
        <v>501</v>
      </c>
      <c r="E29" s="62" t="s">
        <v>502</v>
      </c>
      <c r="F29" s="27" t="s">
        <v>17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28">
        <v>41154</v>
      </c>
      <c r="C30" s="29" t="s">
        <v>85</v>
      </c>
      <c r="D30" s="30" t="s">
        <v>503</v>
      </c>
      <c r="E30" s="31" t="s">
        <v>504</v>
      </c>
      <c r="F30" s="27" t="s">
        <v>13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41157</v>
      </c>
      <c r="C31" s="63" t="s">
        <v>85</v>
      </c>
      <c r="D31" s="64" t="s">
        <v>505</v>
      </c>
      <c r="E31" s="65" t="s">
        <v>142</v>
      </c>
      <c r="F31" s="38" t="s">
        <v>14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41166</v>
      </c>
      <c r="C32" s="18" t="s">
        <v>85</v>
      </c>
      <c r="D32" s="19" t="s">
        <v>506</v>
      </c>
      <c r="E32" s="20" t="s">
        <v>507</v>
      </c>
      <c r="F32" s="21" t="s">
        <v>15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41189</v>
      </c>
      <c r="C33" s="29" t="s">
        <v>85</v>
      </c>
      <c r="D33" s="30" t="s">
        <v>171</v>
      </c>
      <c r="E33" s="31" t="s">
        <v>127</v>
      </c>
      <c r="F33" s="27" t="s">
        <v>16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41239</v>
      </c>
      <c r="C34" s="29" t="s">
        <v>85</v>
      </c>
      <c r="D34" s="30" t="s">
        <v>508</v>
      </c>
      <c r="E34" s="31" t="s">
        <v>403</v>
      </c>
      <c r="F34" s="27" t="s">
        <v>17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41249</v>
      </c>
      <c r="C35" s="29" t="s">
        <v>85</v>
      </c>
      <c r="D35" s="30" t="s">
        <v>509</v>
      </c>
      <c r="E35" s="31" t="s">
        <v>510</v>
      </c>
      <c r="F35" s="27" t="s">
        <v>13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41256</v>
      </c>
      <c r="C36" s="40" t="s">
        <v>85</v>
      </c>
      <c r="D36" s="41" t="s">
        <v>511</v>
      </c>
      <c r="E36" s="42" t="s">
        <v>512</v>
      </c>
      <c r="F36" s="38" t="s">
        <v>14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25" customHeight="1">
      <c r="A37" s="16">
        <v>31</v>
      </c>
      <c r="B37" s="17">
        <v>41282</v>
      </c>
      <c r="C37" s="52" t="s">
        <v>85</v>
      </c>
      <c r="D37" s="71" t="s">
        <v>513</v>
      </c>
      <c r="E37" s="72" t="s">
        <v>514</v>
      </c>
      <c r="F37" s="73" t="s">
        <v>16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329">
        <v>41285</v>
      </c>
      <c r="C38" s="29" t="s">
        <v>85</v>
      </c>
      <c r="D38" s="30" t="s">
        <v>515</v>
      </c>
      <c r="E38" s="31" t="s">
        <v>152</v>
      </c>
      <c r="F38" s="27" t="s">
        <v>17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329">
        <v>41320</v>
      </c>
      <c r="C39" s="29" t="s">
        <v>85</v>
      </c>
      <c r="D39" s="30" t="s">
        <v>516</v>
      </c>
      <c r="E39" s="31" t="s">
        <v>517</v>
      </c>
      <c r="F39" s="27" t="s">
        <v>13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29">
        <v>41322</v>
      </c>
      <c r="C40" s="29" t="s">
        <v>85</v>
      </c>
      <c r="D40" s="30" t="s">
        <v>518</v>
      </c>
      <c r="E40" s="31" t="s">
        <v>519</v>
      </c>
      <c r="F40" s="27" t="s">
        <v>14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266">
        <v>41375</v>
      </c>
      <c r="C41" s="63" t="s">
        <v>85</v>
      </c>
      <c r="D41" s="64" t="s">
        <v>520</v>
      </c>
      <c r="E41" s="65" t="s">
        <v>521</v>
      </c>
      <c r="F41" s="74" t="s">
        <v>15</v>
      </c>
      <c r="G41" s="87"/>
      <c r="H41" s="67"/>
      <c r="I41" s="67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25" customHeight="1">
      <c r="A42" s="16">
        <v>36</v>
      </c>
      <c r="B42" s="313">
        <v>43206</v>
      </c>
      <c r="C42" s="18" t="s">
        <v>85</v>
      </c>
      <c r="D42" s="19" t="s">
        <v>134</v>
      </c>
      <c r="E42" s="20" t="s">
        <v>522</v>
      </c>
      <c r="F42" s="16" t="s">
        <v>13</v>
      </c>
      <c r="G42" s="89"/>
      <c r="H42" s="49"/>
      <c r="I42" s="49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49"/>
      <c r="Y42" s="26"/>
      <c r="AB42" s="3"/>
      <c r="AK42" s="5"/>
      <c r="AM42" s="5"/>
      <c r="AN42" s="4"/>
    </row>
    <row r="43" spans="1:40" s="2" customFormat="1" ht="16.25" customHeight="1">
      <c r="A43" s="27">
        <v>37</v>
      </c>
      <c r="B43" s="329">
        <v>43207</v>
      </c>
      <c r="C43" s="29" t="s">
        <v>85</v>
      </c>
      <c r="D43" s="30" t="s">
        <v>523</v>
      </c>
      <c r="E43" s="31" t="s">
        <v>524</v>
      </c>
      <c r="F43" s="27" t="s">
        <v>14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3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29">
        <v>43892</v>
      </c>
      <c r="C44" s="29" t="s">
        <v>85</v>
      </c>
      <c r="D44" s="30" t="s">
        <v>228</v>
      </c>
      <c r="E44" s="31" t="s">
        <v>172</v>
      </c>
      <c r="F44" s="27" t="s">
        <v>16</v>
      </c>
      <c r="G44" s="345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3"/>
      <c r="Y44" s="37"/>
      <c r="AB44" s="3"/>
      <c r="AK44" s="5"/>
      <c r="AM44" s="5"/>
      <c r="AN44" s="4"/>
    </row>
    <row r="45" spans="1:40" s="2" customFormat="1" ht="16.25" customHeight="1">
      <c r="A45" s="27">
        <v>39</v>
      </c>
      <c r="B45" s="370">
        <v>44496</v>
      </c>
      <c r="C45" s="371" t="s">
        <v>85</v>
      </c>
      <c r="D45" s="372" t="s">
        <v>560</v>
      </c>
      <c r="E45" s="373" t="s">
        <v>936</v>
      </c>
      <c r="F45" s="376" t="s">
        <v>15</v>
      </c>
      <c r="G45" s="377" t="s">
        <v>935</v>
      </c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3"/>
      <c r="Y45" s="37"/>
      <c r="AB45" s="3"/>
      <c r="AK45" s="5"/>
      <c r="AM45" s="5"/>
      <c r="AN45" s="4"/>
    </row>
    <row r="46" spans="1:40" s="2" customFormat="1" ht="16.25" customHeight="1">
      <c r="A46" s="38"/>
      <c r="B46" s="331"/>
      <c r="C46" s="123"/>
      <c r="D46" s="124"/>
      <c r="E46" s="125"/>
      <c r="F46" s="126"/>
      <c r="G46" s="103"/>
      <c r="H46" s="104"/>
      <c r="I46" s="104"/>
      <c r="J46" s="104"/>
      <c r="K46" s="104"/>
      <c r="L46" s="104"/>
      <c r="M46" s="104"/>
      <c r="N46" s="104"/>
      <c r="O46" s="104"/>
      <c r="P46" s="314"/>
      <c r="Q46" s="45"/>
      <c r="R46" s="45"/>
      <c r="S46" s="45"/>
      <c r="T46" s="45"/>
      <c r="U46" s="45"/>
      <c r="V46" s="45"/>
      <c r="W46" s="45"/>
      <c r="X46" s="44"/>
      <c r="Y46" s="76"/>
      <c r="AB46" s="3"/>
      <c r="AK46" s="5"/>
      <c r="AM46" s="5"/>
      <c r="AN46" s="4"/>
    </row>
    <row r="47" spans="1:40" s="2" customFormat="1" ht="5" customHeight="1">
      <c r="A47" s="78"/>
      <c r="B47" s="261"/>
      <c r="C47" s="262"/>
      <c r="D47" s="263"/>
      <c r="E47" s="263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10"/>
      <c r="Y47" s="211"/>
    </row>
    <row r="48" spans="1:40" s="2" customFormat="1" ht="16.25" customHeight="1">
      <c r="A48" s="77"/>
      <c r="B48" s="81" t="s">
        <v>24</v>
      </c>
      <c r="C48" s="78"/>
      <c r="E48" s="78">
        <f>I48+O48</f>
        <v>39</v>
      </c>
      <c r="F48" s="79" t="s">
        <v>6</v>
      </c>
      <c r="G48" s="81" t="s">
        <v>11</v>
      </c>
      <c r="H48" s="81"/>
      <c r="I48" s="78">
        <f>COUNTIF($C$7:$C$46,"ช")</f>
        <v>19</v>
      </c>
      <c r="J48" s="77"/>
      <c r="K48" s="80" t="s">
        <v>8</v>
      </c>
      <c r="L48" s="81"/>
      <c r="M48" s="259" t="s">
        <v>7</v>
      </c>
      <c r="N48" s="259"/>
      <c r="O48" s="78">
        <f>COUNTIF($C$7:$C$46,"ญ")</f>
        <v>20</v>
      </c>
      <c r="P48" s="77"/>
      <c r="Q48" s="80" t="s">
        <v>8</v>
      </c>
      <c r="X48" s="77"/>
      <c r="Y48" s="77"/>
    </row>
    <row r="49" spans="1:25" s="102" customFormat="1" ht="17" hidden="1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64" t="s">
        <v>13</v>
      </c>
      <c r="E50" s="264">
        <f>COUNTIF($F$7:$F$46,"แดง")</f>
        <v>8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64" t="s">
        <v>14</v>
      </c>
      <c r="E51" s="264">
        <f>COUNTIF($F$7:$F$46,"เหลือง")</f>
        <v>9</v>
      </c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6"/>
      <c r="C52" s="95"/>
      <c r="D52" s="264" t="s">
        <v>15</v>
      </c>
      <c r="E52" s="264">
        <f>COUNTIF($F$7:$F$46,"น้ำเงิน")</f>
        <v>6</v>
      </c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A53" s="95"/>
      <c r="B53" s="96"/>
      <c r="C53" s="95"/>
      <c r="D53" s="264" t="s">
        <v>16</v>
      </c>
      <c r="E53" s="264">
        <f>COUNTIF($F$7:$F$46,"ม่วง")</f>
        <v>8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25" s="100" customFormat="1" ht="15" hidden="1" customHeight="1">
      <c r="A54" s="95"/>
      <c r="B54" s="96"/>
      <c r="C54" s="95"/>
      <c r="D54" s="264" t="s">
        <v>17</v>
      </c>
      <c r="E54" s="264">
        <f>COUNTIF($F$7:$F$46,"ฟ้า")</f>
        <v>8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25" s="100" customFormat="1" ht="15" hidden="1" customHeight="1">
      <c r="A55" s="95"/>
      <c r="B55" s="96"/>
      <c r="C55" s="95"/>
      <c r="D55" s="264" t="s">
        <v>5</v>
      </c>
      <c r="E55" s="264">
        <f>SUM(E50:E54)</f>
        <v>39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25" s="100" customFormat="1" ht="15" hidden="1" customHeight="1">
      <c r="B56" s="97"/>
      <c r="C56" s="98"/>
      <c r="D56" s="99"/>
      <c r="E56" s="99"/>
    </row>
    <row r="57" spans="1:25" s="100" customFormat="1" ht="15" customHeight="1">
      <c r="B57" s="97"/>
      <c r="C57" s="98"/>
      <c r="D57" s="99"/>
      <c r="E57" s="99"/>
    </row>
    <row r="58" spans="1:25" ht="15" customHeight="1">
      <c r="C58" s="10"/>
      <c r="D58" s="12"/>
      <c r="E58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4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64"/>
  <sheetViews>
    <sheetView zoomScale="120" zoomScaleNormal="120" workbookViewId="0">
      <selection activeCell="E63" sqref="E63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796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ม.6'!B16</f>
        <v>นางอรตรี รอดเจริญ</v>
      </c>
    </row>
    <row r="2" spans="1:40" s="13" customFormat="1" ht="18" customHeight="1">
      <c r="B2" s="181" t="s">
        <v>57</v>
      </c>
      <c r="C2" s="178"/>
      <c r="D2" s="179"/>
      <c r="E2" s="180" t="s">
        <v>71</v>
      </c>
      <c r="M2" s="13" t="s">
        <v>58</v>
      </c>
      <c r="R2" s="13" t="str">
        <f>'ยอด ม.6'!B17</f>
        <v>นายณัฐภัทร์ เปลี่ยนชื่น</v>
      </c>
    </row>
    <row r="3" spans="1:40" s="14" customFormat="1" ht="17.25" customHeight="1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1">
        <f>'ยอด ม.6'!F16</f>
        <v>125</v>
      </c>
      <c r="X4" s="381"/>
    </row>
    <row r="5" spans="1:40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82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88"/>
    </row>
    <row r="6" spans="1:40" s="94" customFormat="1" ht="18" customHeight="1">
      <c r="A6" s="392"/>
      <c r="B6" s="385"/>
      <c r="C6" s="395"/>
      <c r="D6" s="396"/>
      <c r="E6" s="397"/>
      <c r="F6" s="392"/>
      <c r="G6" s="189"/>
      <c r="H6" s="230"/>
      <c r="I6" s="230"/>
      <c r="J6" s="230"/>
      <c r="K6" s="230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65"/>
      <c r="X6" s="199"/>
      <c r="Y6" s="193"/>
    </row>
    <row r="7" spans="1:40" s="2" customFormat="1" ht="16.25" customHeight="1">
      <c r="A7" s="73">
        <v>1</v>
      </c>
      <c r="B7" s="214">
        <v>41094</v>
      </c>
      <c r="C7" s="52" t="s">
        <v>82</v>
      </c>
      <c r="D7" s="71" t="s">
        <v>525</v>
      </c>
      <c r="E7" s="72" t="s">
        <v>526</v>
      </c>
      <c r="F7" s="73" t="s">
        <v>16</v>
      </c>
      <c r="G7" s="88"/>
      <c r="H7" s="56"/>
      <c r="I7" s="56"/>
      <c r="J7" s="56"/>
      <c r="K7" s="56"/>
      <c r="L7" s="56"/>
      <c r="M7" s="56"/>
      <c r="N7" s="56"/>
      <c r="O7" s="56"/>
      <c r="P7" s="57"/>
      <c r="Q7" s="57"/>
      <c r="R7" s="57"/>
      <c r="S7" s="57"/>
      <c r="T7" s="57"/>
      <c r="U7" s="57"/>
      <c r="V7" s="57"/>
      <c r="W7" s="57"/>
      <c r="X7" s="58"/>
      <c r="Y7" s="202"/>
    </row>
    <row r="8" spans="1:40" s="2" customFormat="1" ht="16.25" customHeight="1">
      <c r="A8" s="27">
        <v>2</v>
      </c>
      <c r="B8" s="28">
        <v>41103</v>
      </c>
      <c r="C8" s="29" t="s">
        <v>82</v>
      </c>
      <c r="D8" s="30" t="s">
        <v>527</v>
      </c>
      <c r="E8" s="31" t="s">
        <v>528</v>
      </c>
      <c r="F8" s="27" t="s">
        <v>17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41172</v>
      </c>
      <c r="C9" s="29" t="s">
        <v>82</v>
      </c>
      <c r="D9" s="30" t="s">
        <v>529</v>
      </c>
      <c r="E9" s="31" t="s">
        <v>530</v>
      </c>
      <c r="F9" s="27" t="s">
        <v>13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  <c r="AB9" s="3"/>
      <c r="AK9" s="5"/>
      <c r="AM9" s="5"/>
      <c r="AN9" s="4"/>
    </row>
    <row r="10" spans="1:40" s="2" customFormat="1" ht="16.25" customHeight="1">
      <c r="A10" s="27">
        <v>4</v>
      </c>
      <c r="B10" s="250">
        <v>41213</v>
      </c>
      <c r="C10" s="29" t="s">
        <v>82</v>
      </c>
      <c r="D10" s="30" t="s">
        <v>531</v>
      </c>
      <c r="E10" s="31" t="s">
        <v>532</v>
      </c>
      <c r="F10" s="27" t="s">
        <v>14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41221</v>
      </c>
      <c r="C11" s="40" t="s">
        <v>82</v>
      </c>
      <c r="D11" s="41" t="s">
        <v>533</v>
      </c>
      <c r="E11" s="42" t="s">
        <v>534</v>
      </c>
      <c r="F11" s="251" t="s">
        <v>15</v>
      </c>
      <c r="G11" s="252"/>
      <c r="H11" s="46"/>
      <c r="I11" s="46"/>
      <c r="J11" s="46"/>
      <c r="K11" s="46"/>
      <c r="L11" s="46"/>
      <c r="M11" s="46"/>
      <c r="N11" s="46"/>
      <c r="O11" s="46"/>
      <c r="P11" s="45"/>
      <c r="Q11" s="45"/>
      <c r="R11" s="45"/>
      <c r="S11" s="45"/>
      <c r="T11" s="45"/>
      <c r="U11" s="45"/>
      <c r="V11" s="45"/>
      <c r="W11" s="45"/>
      <c r="X11" s="46"/>
      <c r="Y11" s="76"/>
      <c r="AB11" s="3"/>
      <c r="AK11" s="5"/>
      <c r="AM11" s="5"/>
      <c r="AN11" s="4"/>
    </row>
    <row r="12" spans="1:40" s="2" customFormat="1" ht="16.25" customHeight="1">
      <c r="A12" s="73">
        <v>6</v>
      </c>
      <c r="B12" s="214">
        <v>41229</v>
      </c>
      <c r="C12" s="52" t="s">
        <v>82</v>
      </c>
      <c r="D12" s="71" t="s">
        <v>97</v>
      </c>
      <c r="E12" s="72" t="s">
        <v>535</v>
      </c>
      <c r="F12" s="73" t="s">
        <v>16</v>
      </c>
      <c r="G12" s="88"/>
      <c r="H12" s="56"/>
      <c r="I12" s="56"/>
      <c r="J12" s="56"/>
      <c r="K12" s="56"/>
      <c r="L12" s="56"/>
      <c r="M12" s="56"/>
      <c r="N12" s="56"/>
      <c r="O12" s="56"/>
      <c r="P12" s="57"/>
      <c r="Q12" s="57"/>
      <c r="R12" s="57"/>
      <c r="S12" s="57"/>
      <c r="T12" s="57"/>
      <c r="U12" s="57"/>
      <c r="V12" s="57"/>
      <c r="W12" s="57"/>
      <c r="X12" s="58"/>
      <c r="Y12" s="202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41230</v>
      </c>
      <c r="C13" s="29" t="s">
        <v>82</v>
      </c>
      <c r="D13" s="30" t="s">
        <v>97</v>
      </c>
      <c r="E13" s="31" t="s">
        <v>536</v>
      </c>
      <c r="F13" s="27" t="s">
        <v>17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41231</v>
      </c>
      <c r="C14" s="29" t="s">
        <v>82</v>
      </c>
      <c r="D14" s="30" t="s">
        <v>537</v>
      </c>
      <c r="E14" s="31" t="s">
        <v>538</v>
      </c>
      <c r="F14" s="27" t="s">
        <v>13</v>
      </c>
      <c r="G14" s="83"/>
      <c r="H14" s="33"/>
      <c r="I14" s="33"/>
      <c r="J14" s="33"/>
      <c r="K14" s="33"/>
      <c r="L14" s="85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41232</v>
      </c>
      <c r="C15" s="29" t="s">
        <v>82</v>
      </c>
      <c r="D15" s="30" t="s">
        <v>539</v>
      </c>
      <c r="E15" s="31" t="s">
        <v>540</v>
      </c>
      <c r="F15" s="27" t="s">
        <v>14</v>
      </c>
      <c r="G15" s="83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234">
        <v>10</v>
      </c>
      <c r="B16" s="246">
        <v>41236</v>
      </c>
      <c r="C16" s="247" t="s">
        <v>82</v>
      </c>
      <c r="D16" s="248" t="s">
        <v>541</v>
      </c>
      <c r="E16" s="249" t="s">
        <v>542</v>
      </c>
      <c r="F16" s="253" t="s">
        <v>15</v>
      </c>
      <c r="G16" s="254"/>
      <c r="H16" s="255"/>
      <c r="I16" s="255"/>
      <c r="J16" s="255"/>
      <c r="K16" s="255"/>
      <c r="L16" s="241"/>
      <c r="M16" s="241"/>
      <c r="N16" s="241"/>
      <c r="O16" s="241"/>
      <c r="P16" s="242"/>
      <c r="Q16" s="242"/>
      <c r="R16" s="242"/>
      <c r="S16" s="242"/>
      <c r="T16" s="242"/>
      <c r="U16" s="242"/>
      <c r="V16" s="242"/>
      <c r="W16" s="242"/>
      <c r="X16" s="255"/>
      <c r="Y16" s="243"/>
      <c r="AB16" s="3"/>
      <c r="AK16" s="5"/>
      <c r="AM16" s="5"/>
      <c r="AN16" s="4"/>
    </row>
    <row r="17" spans="1:40" s="2" customFormat="1" ht="16.25" customHeight="1">
      <c r="A17" s="73">
        <v>11</v>
      </c>
      <c r="B17" s="214">
        <v>41238</v>
      </c>
      <c r="C17" s="52" t="s">
        <v>82</v>
      </c>
      <c r="D17" s="71" t="s">
        <v>398</v>
      </c>
      <c r="E17" s="72" t="s">
        <v>543</v>
      </c>
      <c r="F17" s="73" t="s">
        <v>16</v>
      </c>
      <c r="G17" s="88"/>
      <c r="H17" s="56"/>
      <c r="I17" s="56"/>
      <c r="J17" s="56"/>
      <c r="K17" s="56"/>
      <c r="L17" s="58"/>
      <c r="M17" s="58"/>
      <c r="N17" s="58"/>
      <c r="O17" s="58"/>
      <c r="P17" s="57"/>
      <c r="Q17" s="57"/>
      <c r="R17" s="57"/>
      <c r="S17" s="57"/>
      <c r="T17" s="57"/>
      <c r="U17" s="57"/>
      <c r="V17" s="57"/>
      <c r="W17" s="57"/>
      <c r="X17" s="58"/>
      <c r="Y17" s="202"/>
      <c r="AB17" s="3"/>
      <c r="AK17" s="5"/>
      <c r="AM17" s="5"/>
      <c r="AN17" s="4"/>
    </row>
    <row r="18" spans="1:40" s="2" customFormat="1" ht="16.25" customHeight="1">
      <c r="A18" s="27">
        <v>12</v>
      </c>
      <c r="B18" s="28">
        <v>41259</v>
      </c>
      <c r="C18" s="29" t="s">
        <v>82</v>
      </c>
      <c r="D18" s="51" t="s">
        <v>149</v>
      </c>
      <c r="E18" s="31" t="s">
        <v>544</v>
      </c>
      <c r="F18" s="27" t="s">
        <v>13</v>
      </c>
      <c r="G18" s="83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41263</v>
      </c>
      <c r="C19" s="29" t="s">
        <v>82</v>
      </c>
      <c r="D19" s="30" t="s">
        <v>545</v>
      </c>
      <c r="E19" s="31" t="s">
        <v>156</v>
      </c>
      <c r="F19" s="27" t="s">
        <v>14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41273</v>
      </c>
      <c r="C20" s="29" t="s">
        <v>82</v>
      </c>
      <c r="D20" s="30" t="s">
        <v>546</v>
      </c>
      <c r="E20" s="31" t="s">
        <v>139</v>
      </c>
      <c r="F20" s="27" t="s">
        <v>15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41278</v>
      </c>
      <c r="C21" s="40" t="s">
        <v>82</v>
      </c>
      <c r="D21" s="41" t="s">
        <v>547</v>
      </c>
      <c r="E21" s="42" t="s">
        <v>123</v>
      </c>
      <c r="F21" s="251" t="s">
        <v>16</v>
      </c>
      <c r="G21" s="252"/>
      <c r="H21" s="46"/>
      <c r="I21" s="46"/>
      <c r="J21" s="46"/>
      <c r="K21" s="46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76"/>
      <c r="AB21" s="3"/>
      <c r="AK21" s="5"/>
      <c r="AM21" s="5"/>
      <c r="AN21" s="4"/>
    </row>
    <row r="22" spans="1:40" s="2" customFormat="1" ht="16.25" customHeight="1">
      <c r="A22" s="73">
        <v>16</v>
      </c>
      <c r="B22" s="336">
        <v>41352</v>
      </c>
      <c r="C22" s="52" t="s">
        <v>82</v>
      </c>
      <c r="D22" s="71" t="s">
        <v>548</v>
      </c>
      <c r="E22" s="72" t="s">
        <v>549</v>
      </c>
      <c r="F22" s="73" t="s">
        <v>17</v>
      </c>
      <c r="G22" s="88"/>
      <c r="H22" s="56"/>
      <c r="I22" s="56"/>
      <c r="J22" s="56"/>
      <c r="K22" s="56"/>
      <c r="L22" s="58"/>
      <c r="M22" s="58"/>
      <c r="N22" s="58"/>
      <c r="O22" s="58"/>
      <c r="P22" s="57"/>
      <c r="Q22" s="57"/>
      <c r="R22" s="57"/>
      <c r="S22" s="57"/>
      <c r="T22" s="57"/>
      <c r="U22" s="57"/>
      <c r="V22" s="57"/>
      <c r="W22" s="57"/>
      <c r="X22" s="58"/>
      <c r="Y22" s="202"/>
      <c r="AB22" s="3"/>
      <c r="AK22" s="5"/>
      <c r="AM22" s="5"/>
      <c r="AN22" s="4"/>
    </row>
    <row r="23" spans="1:40" s="2" customFormat="1" ht="16.25" customHeight="1">
      <c r="A23" s="27">
        <v>17</v>
      </c>
      <c r="B23" s="329">
        <v>41403</v>
      </c>
      <c r="C23" s="29" t="s">
        <v>82</v>
      </c>
      <c r="D23" s="30" t="s">
        <v>550</v>
      </c>
      <c r="E23" s="31" t="s">
        <v>551</v>
      </c>
      <c r="F23" s="27" t="s">
        <v>13</v>
      </c>
      <c r="G23" s="83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329">
        <v>43208</v>
      </c>
      <c r="C24" s="29" t="s">
        <v>82</v>
      </c>
      <c r="D24" s="30" t="s">
        <v>552</v>
      </c>
      <c r="E24" s="31" t="s">
        <v>553</v>
      </c>
      <c r="F24" s="27" t="s">
        <v>13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329">
        <v>43209</v>
      </c>
      <c r="C25" s="29" t="s">
        <v>82</v>
      </c>
      <c r="D25" s="30" t="s">
        <v>419</v>
      </c>
      <c r="E25" s="31" t="s">
        <v>554</v>
      </c>
      <c r="F25" s="27" t="s">
        <v>14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266">
        <v>41080</v>
      </c>
      <c r="C26" s="40" t="s">
        <v>85</v>
      </c>
      <c r="D26" s="257" t="s">
        <v>555</v>
      </c>
      <c r="E26" s="258" t="s">
        <v>556</v>
      </c>
      <c r="F26" s="251" t="s">
        <v>16</v>
      </c>
      <c r="G26" s="252"/>
      <c r="H26" s="46"/>
      <c r="I26" s="46"/>
      <c r="J26" s="46"/>
      <c r="K26" s="46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76"/>
      <c r="AB26" s="3"/>
      <c r="AK26" s="5"/>
      <c r="AM26" s="5"/>
      <c r="AN26" s="4"/>
    </row>
    <row r="27" spans="1:40" s="2" customFormat="1" ht="16.25" customHeight="1">
      <c r="A27" s="73">
        <v>21</v>
      </c>
      <c r="B27" s="336">
        <v>41146</v>
      </c>
      <c r="C27" s="256" t="s">
        <v>85</v>
      </c>
      <c r="D27" s="71" t="s">
        <v>557</v>
      </c>
      <c r="E27" s="72" t="s">
        <v>558</v>
      </c>
      <c r="F27" s="73" t="s">
        <v>17</v>
      </c>
      <c r="G27" s="88"/>
      <c r="H27" s="56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02"/>
    </row>
    <row r="28" spans="1:40" s="2" customFormat="1" ht="16.25" customHeight="1">
      <c r="A28" s="27">
        <v>22</v>
      </c>
      <c r="B28" s="28">
        <v>41205</v>
      </c>
      <c r="C28" s="29" t="s">
        <v>85</v>
      </c>
      <c r="D28" s="61" t="s">
        <v>131</v>
      </c>
      <c r="E28" s="62" t="s">
        <v>559</v>
      </c>
      <c r="F28" s="27" t="s">
        <v>13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28">
        <v>41247</v>
      </c>
      <c r="C29" s="29" t="s">
        <v>85</v>
      </c>
      <c r="D29" s="30" t="s">
        <v>560</v>
      </c>
      <c r="E29" s="31" t="s">
        <v>561</v>
      </c>
      <c r="F29" s="27" t="s">
        <v>14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  <c r="AB29" s="3"/>
      <c r="AK29" s="5"/>
      <c r="AM29" s="5"/>
      <c r="AN29" s="4"/>
    </row>
    <row r="30" spans="1:40" s="2" customFormat="1" ht="16.25" customHeight="1">
      <c r="A30" s="27">
        <v>24</v>
      </c>
      <c r="B30" s="28">
        <v>41252</v>
      </c>
      <c r="C30" s="29" t="s">
        <v>85</v>
      </c>
      <c r="D30" s="30" t="s">
        <v>562</v>
      </c>
      <c r="E30" s="31" t="s">
        <v>563</v>
      </c>
      <c r="F30" s="27" t="s">
        <v>15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41253</v>
      </c>
      <c r="C31" s="40" t="s">
        <v>85</v>
      </c>
      <c r="D31" s="41" t="s">
        <v>564</v>
      </c>
      <c r="E31" s="42" t="s">
        <v>565</v>
      </c>
      <c r="F31" s="251" t="s">
        <v>16</v>
      </c>
      <c r="G31" s="252"/>
      <c r="H31" s="46"/>
      <c r="I31" s="46"/>
      <c r="J31" s="46"/>
      <c r="K31" s="46"/>
      <c r="L31" s="44"/>
      <c r="M31" s="44"/>
      <c r="N31" s="44"/>
      <c r="O31" s="44"/>
      <c r="P31" s="45"/>
      <c r="Q31" s="45"/>
      <c r="R31" s="45"/>
      <c r="S31" s="45"/>
      <c r="T31" s="45"/>
      <c r="U31" s="45"/>
      <c r="V31" s="45"/>
      <c r="W31" s="45"/>
      <c r="X31" s="46"/>
      <c r="Y31" s="76"/>
      <c r="AB31" s="3"/>
      <c r="AK31" s="5"/>
      <c r="AM31" s="5"/>
      <c r="AN31" s="4"/>
    </row>
    <row r="32" spans="1:40" s="2" customFormat="1" ht="16.25" customHeight="1">
      <c r="A32" s="73">
        <v>26</v>
      </c>
      <c r="B32" s="214">
        <v>41254</v>
      </c>
      <c r="C32" s="52" t="s">
        <v>85</v>
      </c>
      <c r="D32" s="71" t="s">
        <v>566</v>
      </c>
      <c r="E32" s="72" t="s">
        <v>567</v>
      </c>
      <c r="F32" s="73" t="s">
        <v>17</v>
      </c>
      <c r="G32" s="88"/>
      <c r="H32" s="56"/>
      <c r="I32" s="56"/>
      <c r="J32" s="56"/>
      <c r="K32" s="56"/>
      <c r="L32" s="56"/>
      <c r="M32" s="56"/>
      <c r="N32" s="56"/>
      <c r="O32" s="56"/>
      <c r="P32" s="57"/>
      <c r="Q32" s="57"/>
      <c r="R32" s="57"/>
      <c r="S32" s="57"/>
      <c r="T32" s="57"/>
      <c r="U32" s="57"/>
      <c r="V32" s="57"/>
      <c r="W32" s="57"/>
      <c r="X32" s="58"/>
      <c r="Y32" s="202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41283</v>
      </c>
      <c r="C33" s="29" t="s">
        <v>85</v>
      </c>
      <c r="D33" s="30" t="s">
        <v>568</v>
      </c>
      <c r="E33" s="31" t="s">
        <v>569</v>
      </c>
      <c r="F33" s="27" t="s">
        <v>13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41287</v>
      </c>
      <c r="C34" s="29" t="s">
        <v>85</v>
      </c>
      <c r="D34" s="30" t="s">
        <v>570</v>
      </c>
      <c r="E34" s="31" t="s">
        <v>130</v>
      </c>
      <c r="F34" s="27" t="s">
        <v>14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41289</v>
      </c>
      <c r="C35" s="29" t="s">
        <v>85</v>
      </c>
      <c r="D35" s="30" t="s">
        <v>571</v>
      </c>
      <c r="E35" s="31" t="s">
        <v>572</v>
      </c>
      <c r="F35" s="27" t="s">
        <v>15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41292</v>
      </c>
      <c r="C36" s="40" t="s">
        <v>85</v>
      </c>
      <c r="D36" s="41" t="s">
        <v>573</v>
      </c>
      <c r="E36" s="42" t="s">
        <v>574</v>
      </c>
      <c r="F36" s="38" t="s">
        <v>16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6"/>
    </row>
    <row r="37" spans="1:40" s="2" customFormat="1" ht="16.25" customHeight="1">
      <c r="A37" s="73">
        <v>31</v>
      </c>
      <c r="B37" s="214">
        <v>41293</v>
      </c>
      <c r="C37" s="52" t="s">
        <v>85</v>
      </c>
      <c r="D37" s="71" t="s">
        <v>575</v>
      </c>
      <c r="E37" s="72" t="s">
        <v>137</v>
      </c>
      <c r="F37" s="73" t="s">
        <v>17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02"/>
    </row>
    <row r="38" spans="1:40" s="2" customFormat="1" ht="16.25" customHeight="1">
      <c r="A38" s="27">
        <v>32</v>
      </c>
      <c r="B38" s="28">
        <v>41294</v>
      </c>
      <c r="C38" s="29" t="s">
        <v>85</v>
      </c>
      <c r="D38" s="30" t="s">
        <v>576</v>
      </c>
      <c r="E38" s="31" t="s">
        <v>577</v>
      </c>
      <c r="F38" s="27" t="s">
        <v>13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  <c r="AB38" s="3"/>
      <c r="AK38" s="5"/>
      <c r="AM38" s="5"/>
      <c r="AN38" s="4"/>
    </row>
    <row r="39" spans="1:40" s="2" customFormat="1" ht="16.25" customHeight="1">
      <c r="A39" s="27">
        <v>33</v>
      </c>
      <c r="B39" s="329">
        <v>41374</v>
      </c>
      <c r="C39" s="29" t="s">
        <v>85</v>
      </c>
      <c r="D39" s="30" t="s">
        <v>90</v>
      </c>
      <c r="E39" s="31" t="s">
        <v>578</v>
      </c>
      <c r="F39" s="27" t="s">
        <v>14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29">
        <v>41385</v>
      </c>
      <c r="C40" s="29" t="s">
        <v>85</v>
      </c>
      <c r="D40" s="30" t="s">
        <v>119</v>
      </c>
      <c r="E40" s="31" t="s">
        <v>579</v>
      </c>
      <c r="F40" s="27" t="s">
        <v>15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266">
        <v>41445</v>
      </c>
      <c r="C41" s="40" t="s">
        <v>85</v>
      </c>
      <c r="D41" s="41" t="s">
        <v>580</v>
      </c>
      <c r="E41" s="42" t="s">
        <v>581</v>
      </c>
      <c r="F41" s="38" t="s">
        <v>17</v>
      </c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B41" s="3"/>
      <c r="AK41" s="5"/>
      <c r="AM41" s="5"/>
      <c r="AN41" s="4"/>
    </row>
    <row r="42" spans="1:40" s="2" customFormat="1" ht="16.25" customHeight="1">
      <c r="A42" s="73">
        <v>36</v>
      </c>
      <c r="B42" s="336">
        <v>41446</v>
      </c>
      <c r="C42" s="52" t="s">
        <v>85</v>
      </c>
      <c r="D42" s="71" t="s">
        <v>582</v>
      </c>
      <c r="E42" s="72" t="s">
        <v>583</v>
      </c>
      <c r="F42" s="73" t="s">
        <v>13</v>
      </c>
      <c r="G42" s="88"/>
      <c r="H42" s="56"/>
      <c r="I42" s="56"/>
      <c r="J42" s="56"/>
      <c r="K42" s="56"/>
      <c r="L42" s="56"/>
      <c r="M42" s="56"/>
      <c r="N42" s="56"/>
      <c r="O42" s="56"/>
      <c r="P42" s="57"/>
      <c r="Q42" s="57"/>
      <c r="R42" s="57"/>
      <c r="S42" s="57"/>
      <c r="T42" s="57"/>
      <c r="U42" s="57"/>
      <c r="V42" s="57"/>
      <c r="W42" s="57"/>
      <c r="X42" s="58"/>
      <c r="Y42" s="202"/>
      <c r="AB42" s="3"/>
      <c r="AK42" s="5"/>
      <c r="AM42" s="5"/>
      <c r="AN42" s="4"/>
    </row>
    <row r="43" spans="1:40" s="2" customFormat="1" ht="16.25" customHeight="1">
      <c r="A43" s="27">
        <v>37</v>
      </c>
      <c r="B43" s="329">
        <v>43211</v>
      </c>
      <c r="C43" s="29" t="s">
        <v>85</v>
      </c>
      <c r="D43" s="30" t="s">
        <v>584</v>
      </c>
      <c r="E43" s="31" t="s">
        <v>585</v>
      </c>
      <c r="F43" s="27" t="s">
        <v>14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29">
        <v>43212</v>
      </c>
      <c r="C44" s="29" t="s">
        <v>85</v>
      </c>
      <c r="D44" s="30" t="s">
        <v>586</v>
      </c>
      <c r="E44" s="31" t="s">
        <v>587</v>
      </c>
      <c r="F44" s="27" t="s">
        <v>15</v>
      </c>
      <c r="G44" s="83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25" customHeight="1">
      <c r="A45" s="27">
        <v>39</v>
      </c>
      <c r="B45" s="329">
        <v>43213</v>
      </c>
      <c r="C45" s="29" t="s">
        <v>85</v>
      </c>
      <c r="D45" s="30" t="s">
        <v>588</v>
      </c>
      <c r="E45" s="31" t="s">
        <v>589</v>
      </c>
      <c r="F45" s="75" t="s">
        <v>16</v>
      </c>
      <c r="G45" s="90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25" customHeight="1">
      <c r="A46" s="38">
        <v>40</v>
      </c>
      <c r="B46" s="266">
        <v>43215</v>
      </c>
      <c r="C46" s="40" t="s">
        <v>85</v>
      </c>
      <c r="D46" s="41" t="s">
        <v>590</v>
      </c>
      <c r="E46" s="42" t="s">
        <v>591</v>
      </c>
      <c r="F46" s="38" t="s">
        <v>16</v>
      </c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16.25" hidden="1" customHeight="1">
      <c r="A47" s="73"/>
      <c r="B47" s="313"/>
      <c r="C47" s="52"/>
      <c r="D47" s="71"/>
      <c r="E47" s="72"/>
      <c r="F47" s="73"/>
      <c r="G47" s="88"/>
      <c r="H47" s="56"/>
      <c r="I47" s="56"/>
      <c r="J47" s="56"/>
      <c r="K47" s="56"/>
      <c r="L47" s="56"/>
      <c r="M47" s="56"/>
      <c r="N47" s="56"/>
      <c r="O47" s="56"/>
      <c r="P47" s="57"/>
      <c r="Q47" s="57"/>
      <c r="R47" s="57"/>
      <c r="S47" s="57"/>
      <c r="T47" s="57"/>
      <c r="U47" s="57"/>
      <c r="V47" s="57"/>
      <c r="W47" s="57"/>
      <c r="X47" s="58"/>
      <c r="Y47" s="26"/>
      <c r="AB47" s="3"/>
      <c r="AK47" s="5"/>
      <c r="AM47" s="5"/>
      <c r="AN47" s="4"/>
    </row>
    <row r="48" spans="1:40" s="2" customFormat="1" ht="16.25" hidden="1" customHeight="1">
      <c r="A48" s="27"/>
      <c r="B48" s="28"/>
      <c r="C48" s="29"/>
      <c r="D48" s="30"/>
      <c r="E48" s="31"/>
      <c r="F48" s="27"/>
      <c r="G48" s="83"/>
      <c r="H48" s="33"/>
      <c r="I48" s="33"/>
      <c r="J48" s="33"/>
      <c r="K48" s="33"/>
      <c r="L48" s="33"/>
      <c r="M48" s="33"/>
      <c r="N48" s="33"/>
      <c r="O48" s="33"/>
      <c r="P48" s="34"/>
      <c r="Q48" s="34"/>
      <c r="R48" s="34"/>
      <c r="S48" s="34"/>
      <c r="T48" s="34"/>
      <c r="U48" s="34"/>
      <c r="V48" s="34"/>
      <c r="W48" s="34"/>
      <c r="X48" s="35"/>
      <c r="Y48" s="37"/>
      <c r="AB48" s="3"/>
      <c r="AK48" s="5"/>
      <c r="AM48" s="5"/>
      <c r="AN48" s="4"/>
    </row>
    <row r="49" spans="1:40" s="2" customFormat="1" ht="16.25" hidden="1" customHeight="1">
      <c r="A49" s="27"/>
      <c r="B49" s="28"/>
      <c r="C49" s="29"/>
      <c r="D49" s="30"/>
      <c r="E49" s="31"/>
      <c r="F49" s="27"/>
      <c r="G49" s="83"/>
      <c r="H49" s="33"/>
      <c r="I49" s="33"/>
      <c r="J49" s="33"/>
      <c r="K49" s="33"/>
      <c r="L49" s="33"/>
      <c r="M49" s="33"/>
      <c r="N49" s="33"/>
      <c r="O49" s="33"/>
      <c r="P49" s="34"/>
      <c r="Q49" s="34"/>
      <c r="R49" s="34"/>
      <c r="S49" s="34"/>
      <c r="T49" s="34"/>
      <c r="U49" s="34"/>
      <c r="V49" s="34"/>
      <c r="W49" s="34"/>
      <c r="X49" s="35"/>
      <c r="Y49" s="37"/>
      <c r="AB49" s="3"/>
      <c r="AK49" s="5"/>
      <c r="AM49" s="5"/>
      <c r="AN49" s="4"/>
    </row>
    <row r="50" spans="1:40" s="2" customFormat="1" ht="16.25" hidden="1" customHeight="1">
      <c r="A50" s="38"/>
      <c r="B50" s="39"/>
      <c r="C50" s="40"/>
      <c r="D50" s="41"/>
      <c r="E50" s="42"/>
      <c r="F50" s="38"/>
      <c r="G50" s="84"/>
      <c r="H50" s="44"/>
      <c r="I50" s="44"/>
      <c r="J50" s="44"/>
      <c r="K50" s="44"/>
      <c r="L50" s="44"/>
      <c r="M50" s="44"/>
      <c r="N50" s="44"/>
      <c r="O50" s="44"/>
      <c r="P50" s="45"/>
      <c r="Q50" s="45"/>
      <c r="R50" s="45"/>
      <c r="S50" s="45"/>
      <c r="T50" s="45"/>
      <c r="U50" s="45"/>
      <c r="V50" s="45"/>
      <c r="W50" s="45"/>
      <c r="X50" s="46"/>
      <c r="Y50" s="76"/>
    </row>
    <row r="51" spans="1:40" s="2" customFormat="1" ht="4.5" customHeight="1">
      <c r="A51" s="78"/>
      <c r="B51" s="261"/>
      <c r="C51" s="262"/>
      <c r="D51" s="263"/>
      <c r="E51" s="263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7"/>
      <c r="Q51" s="77"/>
      <c r="R51" s="77"/>
      <c r="S51" s="77"/>
      <c r="T51" s="77"/>
      <c r="U51" s="77"/>
      <c r="V51" s="77"/>
      <c r="W51" s="77"/>
      <c r="X51" s="210"/>
      <c r="Y51" s="211"/>
    </row>
    <row r="52" spans="1:40" s="2" customFormat="1" ht="16.25" customHeight="1">
      <c r="A52" s="77"/>
      <c r="B52" s="81" t="s">
        <v>24</v>
      </c>
      <c r="C52" s="78"/>
      <c r="E52" s="78">
        <f>I52+O52</f>
        <v>40</v>
      </c>
      <c r="F52" s="79" t="s">
        <v>6</v>
      </c>
      <c r="G52" s="81" t="s">
        <v>11</v>
      </c>
      <c r="H52" s="81"/>
      <c r="I52" s="78">
        <f>COUNTIF($C$7:$C$50,"ช")</f>
        <v>19</v>
      </c>
      <c r="J52" s="77"/>
      <c r="K52" s="80" t="s">
        <v>8</v>
      </c>
      <c r="L52" s="81"/>
      <c r="M52" s="259" t="s">
        <v>7</v>
      </c>
      <c r="N52" s="259"/>
      <c r="O52" s="78">
        <f>COUNTIF($C$7:$C$50,"ญ")</f>
        <v>21</v>
      </c>
      <c r="P52" s="77"/>
      <c r="Q52" s="80" t="s">
        <v>8</v>
      </c>
      <c r="X52" s="77"/>
      <c r="Y52" s="77"/>
    </row>
    <row r="53" spans="1:40" s="102" customFormat="1" ht="17" hidden="1" customHeight="1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40" s="100" customFormat="1" ht="15" hidden="1" customHeight="1">
      <c r="A54" s="95"/>
      <c r="B54" s="96"/>
      <c r="C54" s="95"/>
      <c r="D54" s="264" t="s">
        <v>13</v>
      </c>
      <c r="E54" s="264">
        <f>COUNTIF($F$7:$F$50,"แดง")</f>
        <v>9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40" s="100" customFormat="1" ht="15" hidden="1" customHeight="1">
      <c r="A55" s="95"/>
      <c r="B55" s="96"/>
      <c r="C55" s="95"/>
      <c r="D55" s="264" t="s">
        <v>14</v>
      </c>
      <c r="E55" s="264">
        <f>COUNTIF($F$7:$F$50,"เหลือง")</f>
        <v>8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40" s="100" customFormat="1" ht="15" hidden="1" customHeight="1">
      <c r="A56" s="95"/>
      <c r="B56" s="96"/>
      <c r="C56" s="95"/>
      <c r="D56" s="264" t="s">
        <v>15</v>
      </c>
      <c r="E56" s="264">
        <f>COUNTIF($F$7:$F$50,"น้ำเงิน")</f>
        <v>7</v>
      </c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</row>
    <row r="57" spans="1:40" s="100" customFormat="1" ht="15" hidden="1" customHeight="1">
      <c r="A57" s="95"/>
      <c r="B57" s="96"/>
      <c r="C57" s="95"/>
      <c r="D57" s="264" t="s">
        <v>16</v>
      </c>
      <c r="E57" s="264">
        <f>COUNTIF($F$7:$F$50,"ม่วง")</f>
        <v>9</v>
      </c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</row>
    <row r="58" spans="1:40" s="100" customFormat="1" ht="15" hidden="1" customHeight="1">
      <c r="A58" s="95"/>
      <c r="B58" s="96"/>
      <c r="C58" s="95"/>
      <c r="D58" s="264" t="s">
        <v>17</v>
      </c>
      <c r="E58" s="264">
        <f>COUNTIF($F$7:$F$50,"ฟ้า")</f>
        <v>7</v>
      </c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</row>
    <row r="59" spans="1:40" s="100" customFormat="1" ht="15" hidden="1" customHeight="1">
      <c r="A59" s="95"/>
      <c r="B59" s="96"/>
      <c r="C59" s="95"/>
      <c r="D59" s="264" t="s">
        <v>5</v>
      </c>
      <c r="E59" s="264">
        <f>SUM(E54:E58)</f>
        <v>40</v>
      </c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</row>
    <row r="60" spans="1:40" s="100" customFormat="1" ht="15" hidden="1" customHeight="1">
      <c r="B60" s="97"/>
      <c r="C60" s="98"/>
      <c r="D60" s="99"/>
      <c r="E60" s="99"/>
    </row>
    <row r="61" spans="1:40" s="100" customFormat="1" ht="15" customHeight="1">
      <c r="B61" s="97"/>
      <c r="C61" s="98"/>
      <c r="D61" s="99"/>
      <c r="E61" s="99"/>
    </row>
    <row r="62" spans="1:40" s="100" customFormat="1" ht="15" customHeight="1">
      <c r="B62" s="97"/>
      <c r="C62" s="101"/>
      <c r="D62" s="102"/>
      <c r="E62" s="102"/>
    </row>
    <row r="63" spans="1:40" s="100" customFormat="1" ht="15" customHeight="1">
      <c r="B63" s="97"/>
      <c r="C63" s="98"/>
      <c r="D63" s="99"/>
      <c r="E63" s="99"/>
    </row>
    <row r="64" spans="1:40" s="100" customFormat="1" ht="15" customHeight="1">
      <c r="B64" s="97"/>
      <c r="C64" s="98"/>
      <c r="D64" s="99"/>
      <c r="E64" s="9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0"/>
  <sheetViews>
    <sheetView topLeftCell="A23" zoomScale="120" zoomScaleNormal="120" workbookViewId="0">
      <selection activeCell="R39" sqref="R39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796875" style="9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ม.6'!B18</f>
        <v>นายเอกพนธ์  กลับใจ</v>
      </c>
    </row>
    <row r="2" spans="1:40" s="13" customFormat="1" ht="18" customHeight="1">
      <c r="B2" s="181" t="s">
        <v>57</v>
      </c>
      <c r="C2" s="178"/>
      <c r="D2" s="179"/>
      <c r="E2" s="180" t="s">
        <v>72</v>
      </c>
      <c r="M2" s="13" t="s">
        <v>58</v>
      </c>
      <c r="R2" s="13" t="str">
        <f>'ยอด ม.6'!B19</f>
        <v>นางสาวมนัสชนก เพ็ชรแก้ว</v>
      </c>
    </row>
    <row r="3" spans="1:40" s="14" customFormat="1" ht="17.25" customHeight="1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5"/>
      <c r="V4" s="182" t="s">
        <v>60</v>
      </c>
      <c r="W4" s="381">
        <f>'ยอด ม.6'!F18</f>
        <v>124</v>
      </c>
      <c r="X4" s="381"/>
      <c r="Y4" s="183"/>
    </row>
    <row r="5" spans="1:40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93" t="s">
        <v>3</v>
      </c>
      <c r="G5" s="184"/>
      <c r="H5" s="272"/>
      <c r="I5" s="272"/>
      <c r="J5" s="185"/>
      <c r="K5" s="185"/>
      <c r="L5" s="185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7"/>
      <c r="Y5" s="188"/>
    </row>
    <row r="6" spans="1:40" s="94" customFormat="1" ht="18" customHeight="1">
      <c r="A6" s="383"/>
      <c r="B6" s="385"/>
      <c r="C6" s="387"/>
      <c r="D6" s="389"/>
      <c r="E6" s="391"/>
      <c r="F6" s="394"/>
      <c r="G6" s="189"/>
      <c r="H6" s="273"/>
      <c r="I6" s="273"/>
      <c r="J6" s="190"/>
      <c r="K6" s="190"/>
      <c r="L6" s="190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2"/>
      <c r="Y6" s="193"/>
    </row>
    <row r="7" spans="1:40" s="2" customFormat="1" ht="16.25" customHeight="1">
      <c r="A7" s="16">
        <v>1</v>
      </c>
      <c r="B7" s="17">
        <v>41123</v>
      </c>
      <c r="C7" s="18" t="s">
        <v>82</v>
      </c>
      <c r="D7" s="19" t="s">
        <v>592</v>
      </c>
      <c r="E7" s="20" t="s">
        <v>593</v>
      </c>
      <c r="F7" s="150" t="s">
        <v>17</v>
      </c>
      <c r="G7" s="321"/>
      <c r="H7" s="22"/>
      <c r="I7" s="22"/>
      <c r="J7" s="23"/>
      <c r="K7" s="23"/>
      <c r="L7" s="23"/>
      <c r="M7" s="23"/>
      <c r="N7" s="23"/>
      <c r="O7" s="23"/>
      <c r="P7" s="23"/>
      <c r="Q7" s="23"/>
      <c r="R7" s="24"/>
      <c r="S7" s="24"/>
      <c r="T7" s="24"/>
      <c r="U7" s="24"/>
      <c r="V7" s="24"/>
      <c r="W7" s="24"/>
      <c r="X7" s="24"/>
      <c r="Y7" s="26"/>
    </row>
    <row r="8" spans="1:40" s="2" customFormat="1" ht="16.25" customHeight="1">
      <c r="A8" s="27">
        <v>2</v>
      </c>
      <c r="B8" s="28">
        <v>41179</v>
      </c>
      <c r="C8" s="29" t="s">
        <v>82</v>
      </c>
      <c r="D8" s="30" t="s">
        <v>594</v>
      </c>
      <c r="E8" s="31" t="s">
        <v>168</v>
      </c>
      <c r="F8" s="151" t="s">
        <v>15</v>
      </c>
      <c r="G8" s="83"/>
      <c r="H8" s="32"/>
      <c r="I8" s="32"/>
      <c r="J8" s="33"/>
      <c r="K8" s="33"/>
      <c r="L8" s="33"/>
      <c r="M8" s="33"/>
      <c r="N8" s="33"/>
      <c r="O8" s="33"/>
      <c r="P8" s="33"/>
      <c r="Q8" s="33"/>
      <c r="R8" s="34"/>
      <c r="S8" s="34"/>
      <c r="T8" s="34"/>
      <c r="U8" s="34"/>
      <c r="V8" s="34"/>
      <c r="W8" s="34"/>
      <c r="X8" s="34"/>
      <c r="Y8" s="37"/>
    </row>
    <row r="9" spans="1:40" s="2" customFormat="1" ht="16.25" customHeight="1">
      <c r="A9" s="27">
        <v>3</v>
      </c>
      <c r="B9" s="28">
        <v>41187</v>
      </c>
      <c r="C9" s="29" t="s">
        <v>82</v>
      </c>
      <c r="D9" s="30" t="s">
        <v>240</v>
      </c>
      <c r="E9" s="31" t="s">
        <v>595</v>
      </c>
      <c r="F9" s="151" t="s">
        <v>16</v>
      </c>
      <c r="G9" s="83"/>
      <c r="H9" s="32"/>
      <c r="I9" s="32"/>
      <c r="J9" s="33"/>
      <c r="K9" s="33"/>
      <c r="L9" s="33"/>
      <c r="M9" s="33"/>
      <c r="N9" s="33"/>
      <c r="O9" s="33"/>
      <c r="P9" s="33"/>
      <c r="Q9" s="33"/>
      <c r="R9" s="34"/>
      <c r="S9" s="34"/>
      <c r="T9" s="34"/>
      <c r="U9" s="34"/>
      <c r="V9" s="34"/>
      <c r="W9" s="34"/>
      <c r="X9" s="34"/>
      <c r="Y9" s="37"/>
    </row>
    <row r="10" spans="1:40" s="2" customFormat="1" ht="16.25" customHeight="1">
      <c r="A10" s="27">
        <v>4</v>
      </c>
      <c r="B10" s="28">
        <v>41214</v>
      </c>
      <c r="C10" s="29" t="s">
        <v>82</v>
      </c>
      <c r="D10" s="30" t="s">
        <v>596</v>
      </c>
      <c r="E10" s="31" t="s">
        <v>150</v>
      </c>
      <c r="F10" s="151" t="s">
        <v>17</v>
      </c>
      <c r="G10" s="83"/>
      <c r="H10" s="32"/>
      <c r="I10" s="32"/>
      <c r="J10" s="33"/>
      <c r="K10" s="33"/>
      <c r="L10" s="33"/>
      <c r="M10" s="33"/>
      <c r="N10" s="33"/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41216</v>
      </c>
      <c r="C11" s="40" t="s">
        <v>82</v>
      </c>
      <c r="D11" s="41" t="s">
        <v>597</v>
      </c>
      <c r="E11" s="42" t="s">
        <v>598</v>
      </c>
      <c r="F11" s="152" t="s">
        <v>14</v>
      </c>
      <c r="G11" s="84"/>
      <c r="H11" s="43"/>
      <c r="I11" s="43"/>
      <c r="J11" s="44"/>
      <c r="K11" s="44"/>
      <c r="L11" s="44"/>
      <c r="M11" s="44"/>
      <c r="N11" s="44"/>
      <c r="O11" s="44"/>
      <c r="P11" s="44"/>
      <c r="Q11" s="44"/>
      <c r="R11" s="45"/>
      <c r="S11" s="45"/>
      <c r="T11" s="45"/>
      <c r="U11" s="45"/>
      <c r="V11" s="45"/>
      <c r="W11" s="45"/>
      <c r="X11" s="45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41217</v>
      </c>
      <c r="C12" s="18" t="s">
        <v>82</v>
      </c>
      <c r="D12" s="19" t="s">
        <v>599</v>
      </c>
      <c r="E12" s="20" t="s">
        <v>600</v>
      </c>
      <c r="F12" s="150" t="s">
        <v>13</v>
      </c>
      <c r="G12" s="82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4"/>
      <c r="S12" s="24"/>
      <c r="T12" s="24"/>
      <c r="U12" s="24"/>
      <c r="V12" s="24"/>
      <c r="W12" s="24"/>
      <c r="X12" s="24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41268</v>
      </c>
      <c r="C13" s="29" t="s">
        <v>82</v>
      </c>
      <c r="D13" s="30" t="s">
        <v>601</v>
      </c>
      <c r="E13" s="31" t="s">
        <v>123</v>
      </c>
      <c r="F13" s="151" t="s">
        <v>14</v>
      </c>
      <c r="G13" s="83"/>
      <c r="H13" s="32"/>
      <c r="I13" s="32"/>
      <c r="J13" s="33"/>
      <c r="K13" s="33"/>
      <c r="L13" s="33"/>
      <c r="M13" s="33"/>
      <c r="N13" s="33"/>
      <c r="O13" s="33"/>
      <c r="P13" s="33"/>
      <c r="Q13" s="33"/>
      <c r="R13" s="34"/>
      <c r="S13" s="34"/>
      <c r="T13" s="34"/>
      <c r="U13" s="34"/>
      <c r="V13" s="34"/>
      <c r="W13" s="34"/>
      <c r="X13" s="34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41270</v>
      </c>
      <c r="C14" s="29" t="s">
        <v>82</v>
      </c>
      <c r="D14" s="30" t="s">
        <v>602</v>
      </c>
      <c r="E14" s="31" t="s">
        <v>603</v>
      </c>
      <c r="F14" s="151" t="s">
        <v>15</v>
      </c>
      <c r="G14" s="83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4"/>
      <c r="S14" s="34"/>
      <c r="T14" s="34"/>
      <c r="U14" s="34"/>
      <c r="V14" s="34"/>
      <c r="W14" s="34"/>
      <c r="X14" s="34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41274</v>
      </c>
      <c r="C15" s="29" t="s">
        <v>82</v>
      </c>
      <c r="D15" s="30" t="s">
        <v>604</v>
      </c>
      <c r="E15" s="31" t="s">
        <v>605</v>
      </c>
      <c r="F15" s="151" t="s">
        <v>16</v>
      </c>
      <c r="G15" s="83"/>
      <c r="H15" s="32"/>
      <c r="I15" s="32"/>
      <c r="J15" s="33"/>
      <c r="K15" s="33"/>
      <c r="L15" s="33"/>
      <c r="M15" s="33"/>
      <c r="N15" s="85"/>
      <c r="O15" s="33"/>
      <c r="P15" s="33"/>
      <c r="Q15" s="33"/>
      <c r="R15" s="34"/>
      <c r="S15" s="34"/>
      <c r="T15" s="34"/>
      <c r="U15" s="34"/>
      <c r="V15" s="34"/>
      <c r="W15" s="34"/>
      <c r="X15" s="34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41308</v>
      </c>
      <c r="C16" s="40" t="s">
        <v>82</v>
      </c>
      <c r="D16" s="41" t="s">
        <v>606</v>
      </c>
      <c r="E16" s="42" t="s">
        <v>607</v>
      </c>
      <c r="F16" s="152" t="s">
        <v>14</v>
      </c>
      <c r="G16" s="84"/>
      <c r="H16" s="43"/>
      <c r="I16" s="43"/>
      <c r="J16" s="44"/>
      <c r="K16" s="44"/>
      <c r="L16" s="44"/>
      <c r="M16" s="44"/>
      <c r="N16" s="44"/>
      <c r="O16" s="44"/>
      <c r="P16" s="44"/>
      <c r="Q16" s="44"/>
      <c r="R16" s="45"/>
      <c r="S16" s="45"/>
      <c r="T16" s="45"/>
      <c r="U16" s="45"/>
      <c r="V16" s="45"/>
      <c r="W16" s="45"/>
      <c r="X16" s="45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17">
        <v>41363</v>
      </c>
      <c r="C17" s="18" t="s">
        <v>82</v>
      </c>
      <c r="D17" s="19" t="s">
        <v>93</v>
      </c>
      <c r="E17" s="20" t="s">
        <v>608</v>
      </c>
      <c r="F17" s="150" t="s">
        <v>15</v>
      </c>
      <c r="G17" s="82"/>
      <c r="H17" s="22"/>
      <c r="I17" s="22"/>
      <c r="J17" s="23"/>
      <c r="K17" s="23"/>
      <c r="L17" s="23"/>
      <c r="M17" s="23"/>
      <c r="N17" s="49"/>
      <c r="O17" s="49"/>
      <c r="P17" s="49"/>
      <c r="Q17" s="49"/>
      <c r="R17" s="24"/>
      <c r="S17" s="24"/>
      <c r="T17" s="24"/>
      <c r="U17" s="24"/>
      <c r="V17" s="24"/>
      <c r="W17" s="24"/>
      <c r="X17" s="24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28">
        <v>41393</v>
      </c>
      <c r="C18" s="29" t="s">
        <v>82</v>
      </c>
      <c r="D18" s="30" t="s">
        <v>149</v>
      </c>
      <c r="E18" s="31" t="s">
        <v>609</v>
      </c>
      <c r="F18" s="151" t="s">
        <v>17</v>
      </c>
      <c r="G18" s="83"/>
      <c r="H18" s="32"/>
      <c r="I18" s="32"/>
      <c r="J18" s="33"/>
      <c r="K18" s="33"/>
      <c r="L18" s="33"/>
      <c r="M18" s="33"/>
      <c r="N18" s="35"/>
      <c r="O18" s="35"/>
      <c r="P18" s="35"/>
      <c r="Q18" s="35"/>
      <c r="R18" s="34"/>
      <c r="S18" s="34"/>
      <c r="T18" s="34"/>
      <c r="U18" s="34"/>
      <c r="V18" s="34"/>
      <c r="W18" s="34"/>
      <c r="X18" s="34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41395</v>
      </c>
      <c r="C19" s="29" t="s">
        <v>82</v>
      </c>
      <c r="D19" s="51" t="s">
        <v>610</v>
      </c>
      <c r="E19" s="31" t="s">
        <v>611</v>
      </c>
      <c r="F19" s="151" t="s">
        <v>13</v>
      </c>
      <c r="G19" s="83"/>
      <c r="H19" s="32"/>
      <c r="I19" s="32"/>
      <c r="J19" s="33"/>
      <c r="K19" s="33"/>
      <c r="L19" s="33"/>
      <c r="M19" s="33"/>
      <c r="N19" s="33"/>
      <c r="O19" s="33"/>
      <c r="P19" s="33"/>
      <c r="Q19" s="33"/>
      <c r="R19" s="34"/>
      <c r="S19" s="34"/>
      <c r="T19" s="34"/>
      <c r="U19" s="34"/>
      <c r="V19" s="34"/>
      <c r="W19" s="34"/>
      <c r="X19" s="34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109">
        <v>41396</v>
      </c>
      <c r="C20" s="110" t="s">
        <v>82</v>
      </c>
      <c r="D20" s="111" t="s">
        <v>612</v>
      </c>
      <c r="E20" s="112" t="s">
        <v>613</v>
      </c>
      <c r="F20" s="157" t="s">
        <v>14</v>
      </c>
      <c r="G20" s="106"/>
      <c r="H20" s="280"/>
      <c r="I20" s="280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122">
        <v>41427</v>
      </c>
      <c r="C21" s="123" t="s">
        <v>82</v>
      </c>
      <c r="D21" s="124" t="s">
        <v>614</v>
      </c>
      <c r="E21" s="125" t="s">
        <v>615</v>
      </c>
      <c r="F21" s="159" t="s">
        <v>15</v>
      </c>
      <c r="G21" s="340"/>
      <c r="H21" s="284"/>
      <c r="I21" s="284"/>
      <c r="J21" s="44"/>
      <c r="K21" s="44"/>
      <c r="L21" s="44"/>
      <c r="M21" s="44"/>
      <c r="N21" s="44"/>
      <c r="O21" s="44"/>
      <c r="P21" s="44"/>
      <c r="Q21" s="44"/>
      <c r="R21" s="45"/>
      <c r="S21" s="45"/>
      <c r="T21" s="45"/>
      <c r="U21" s="45"/>
      <c r="V21" s="45"/>
      <c r="W21" s="45"/>
      <c r="X21" s="45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313">
        <v>41433</v>
      </c>
      <c r="C22" s="18" t="s">
        <v>82</v>
      </c>
      <c r="D22" s="19" t="s">
        <v>616</v>
      </c>
      <c r="E22" s="20" t="s">
        <v>617</v>
      </c>
      <c r="F22" s="150" t="s">
        <v>16</v>
      </c>
      <c r="G22" s="82"/>
      <c r="H22" s="22"/>
      <c r="I22" s="22"/>
      <c r="J22" s="23"/>
      <c r="K22" s="23"/>
      <c r="L22" s="23"/>
      <c r="M22" s="23"/>
      <c r="N22" s="49"/>
      <c r="O22" s="49"/>
      <c r="P22" s="49"/>
      <c r="Q22" s="49"/>
      <c r="R22" s="24"/>
      <c r="S22" s="24"/>
      <c r="T22" s="24"/>
      <c r="U22" s="24"/>
      <c r="V22" s="24"/>
      <c r="W22" s="24"/>
      <c r="X22" s="24"/>
      <c r="Y22" s="26"/>
      <c r="AA22" s="102"/>
      <c r="AB22" s="3"/>
      <c r="AK22" s="5"/>
      <c r="AM22" s="5"/>
      <c r="AN22" s="4"/>
    </row>
    <row r="23" spans="1:40" s="2" customFormat="1" ht="16.25" customHeight="1">
      <c r="A23" s="27">
        <v>17</v>
      </c>
      <c r="B23" s="329">
        <v>43216</v>
      </c>
      <c r="C23" s="29" t="s">
        <v>82</v>
      </c>
      <c r="D23" s="30" t="s">
        <v>618</v>
      </c>
      <c r="E23" s="31" t="s">
        <v>212</v>
      </c>
      <c r="F23" s="151" t="s">
        <v>14</v>
      </c>
      <c r="G23" s="83"/>
      <c r="H23" s="32"/>
      <c r="I23" s="32"/>
      <c r="J23" s="33"/>
      <c r="K23" s="33"/>
      <c r="L23" s="33"/>
      <c r="M23" s="33"/>
      <c r="N23" s="35"/>
      <c r="O23" s="35"/>
      <c r="P23" s="35"/>
      <c r="Q23" s="35"/>
      <c r="R23" s="34"/>
      <c r="S23" s="34"/>
      <c r="T23" s="34"/>
      <c r="U23" s="34"/>
      <c r="V23" s="34"/>
      <c r="W23" s="34"/>
      <c r="X23" s="34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329">
        <v>43217</v>
      </c>
      <c r="C24" s="29" t="s">
        <v>82</v>
      </c>
      <c r="D24" s="30" t="s">
        <v>619</v>
      </c>
      <c r="E24" s="31" t="s">
        <v>620</v>
      </c>
      <c r="F24" s="151" t="s">
        <v>17</v>
      </c>
      <c r="G24" s="83"/>
      <c r="H24" s="32"/>
      <c r="I24" s="32"/>
      <c r="J24" s="33"/>
      <c r="K24" s="33"/>
      <c r="L24" s="33"/>
      <c r="M24" s="33"/>
      <c r="N24" s="33"/>
      <c r="O24" s="33"/>
      <c r="P24" s="33"/>
      <c r="Q24" s="163"/>
      <c r="R24" s="34"/>
      <c r="S24" s="34"/>
      <c r="T24" s="34"/>
      <c r="U24" s="34"/>
      <c r="V24" s="34"/>
      <c r="W24" s="34"/>
      <c r="X24" s="34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329">
        <v>43893</v>
      </c>
      <c r="C25" s="29" t="s">
        <v>82</v>
      </c>
      <c r="D25" s="30" t="s">
        <v>621</v>
      </c>
      <c r="E25" s="31" t="s">
        <v>622</v>
      </c>
      <c r="F25" s="151" t="s">
        <v>13</v>
      </c>
      <c r="G25" s="347"/>
      <c r="H25" s="32"/>
      <c r="I25" s="32"/>
      <c r="J25" s="33"/>
      <c r="K25" s="33"/>
      <c r="L25" s="33"/>
      <c r="M25" s="33"/>
      <c r="N25" s="33"/>
      <c r="O25" s="33"/>
      <c r="P25" s="33"/>
      <c r="Q25" s="33"/>
      <c r="R25" s="34"/>
      <c r="S25" s="34"/>
      <c r="T25" s="34"/>
      <c r="U25" s="34"/>
      <c r="V25" s="34"/>
      <c r="W25" s="34"/>
      <c r="X25" s="34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266">
        <v>41110</v>
      </c>
      <c r="C26" s="40" t="s">
        <v>85</v>
      </c>
      <c r="D26" s="41" t="s">
        <v>623</v>
      </c>
      <c r="E26" s="42" t="s">
        <v>624</v>
      </c>
      <c r="F26" s="152" t="s">
        <v>13</v>
      </c>
      <c r="G26" s="340"/>
      <c r="H26" s="43"/>
      <c r="I26" s="43"/>
      <c r="J26" s="44"/>
      <c r="K26" s="44"/>
      <c r="L26" s="44"/>
      <c r="M26" s="44"/>
      <c r="N26" s="44"/>
      <c r="O26" s="44"/>
      <c r="P26" s="44"/>
      <c r="Q26" s="44"/>
      <c r="R26" s="45"/>
      <c r="S26" s="45"/>
      <c r="T26" s="45"/>
      <c r="U26" s="45"/>
      <c r="V26" s="45"/>
      <c r="W26" s="45"/>
      <c r="X26" s="45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41121</v>
      </c>
      <c r="C27" s="52" t="s">
        <v>85</v>
      </c>
      <c r="D27" s="53" t="s">
        <v>625</v>
      </c>
      <c r="E27" s="54" t="s">
        <v>626</v>
      </c>
      <c r="F27" s="153" t="s">
        <v>14</v>
      </c>
      <c r="G27" s="86"/>
      <c r="H27" s="91"/>
      <c r="I27" s="91"/>
      <c r="J27" s="58"/>
      <c r="K27" s="58"/>
      <c r="L27" s="58"/>
      <c r="M27" s="58"/>
      <c r="N27" s="56"/>
      <c r="O27" s="56"/>
      <c r="P27" s="56"/>
      <c r="Q27" s="56"/>
      <c r="R27" s="57"/>
      <c r="S27" s="57"/>
      <c r="T27" s="57"/>
      <c r="U27" s="57"/>
      <c r="V27" s="57"/>
      <c r="W27" s="57"/>
      <c r="X27" s="57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28">
        <v>41143</v>
      </c>
      <c r="C28" s="60" t="s">
        <v>85</v>
      </c>
      <c r="D28" s="30" t="s">
        <v>627</v>
      </c>
      <c r="E28" s="31" t="s">
        <v>628</v>
      </c>
      <c r="F28" s="151" t="s">
        <v>15</v>
      </c>
      <c r="G28" s="83"/>
      <c r="H28" s="32"/>
      <c r="I28" s="32"/>
      <c r="J28" s="33"/>
      <c r="K28" s="33"/>
      <c r="L28" s="33"/>
      <c r="M28" s="33"/>
      <c r="N28" s="33"/>
      <c r="O28" s="33"/>
      <c r="P28" s="33"/>
      <c r="Q28" s="33"/>
      <c r="R28" s="34"/>
      <c r="S28" s="34"/>
      <c r="T28" s="34"/>
      <c r="U28" s="34"/>
      <c r="V28" s="34"/>
      <c r="W28" s="34"/>
      <c r="X28" s="34"/>
      <c r="Y28" s="37"/>
    </row>
    <row r="29" spans="1:40" s="2" customFormat="1" ht="16.25" customHeight="1">
      <c r="A29" s="27">
        <v>23</v>
      </c>
      <c r="B29" s="28">
        <v>41145</v>
      </c>
      <c r="C29" s="29" t="s">
        <v>85</v>
      </c>
      <c r="D29" s="61" t="s">
        <v>629</v>
      </c>
      <c r="E29" s="62" t="s">
        <v>275</v>
      </c>
      <c r="F29" s="154" t="s">
        <v>16</v>
      </c>
      <c r="G29" s="83"/>
      <c r="H29" s="32"/>
      <c r="I29" s="32"/>
      <c r="J29" s="33"/>
      <c r="K29" s="33"/>
      <c r="L29" s="33"/>
      <c r="M29" s="33"/>
      <c r="N29" s="33"/>
      <c r="O29" s="33"/>
      <c r="P29" s="33"/>
      <c r="Q29" s="33"/>
      <c r="R29" s="34"/>
      <c r="S29" s="34"/>
      <c r="T29" s="34"/>
      <c r="U29" s="34"/>
      <c r="V29" s="34"/>
      <c r="W29" s="34"/>
      <c r="X29" s="34"/>
      <c r="Y29" s="37"/>
    </row>
    <row r="30" spans="1:40" s="2" customFormat="1" ht="16.25" customHeight="1">
      <c r="A30" s="27">
        <v>24</v>
      </c>
      <c r="B30" s="28">
        <v>41153</v>
      </c>
      <c r="C30" s="29" t="s">
        <v>85</v>
      </c>
      <c r="D30" s="30" t="s">
        <v>630</v>
      </c>
      <c r="E30" s="31" t="s">
        <v>631</v>
      </c>
      <c r="F30" s="151" t="s">
        <v>17</v>
      </c>
      <c r="G30" s="83"/>
      <c r="H30" s="32"/>
      <c r="I30" s="32"/>
      <c r="J30" s="33"/>
      <c r="K30" s="33"/>
      <c r="L30" s="33"/>
      <c r="M30" s="33"/>
      <c r="N30" s="33"/>
      <c r="O30" s="33"/>
      <c r="P30" s="33"/>
      <c r="Q30" s="33"/>
      <c r="R30" s="34"/>
      <c r="S30" s="34"/>
      <c r="T30" s="34"/>
      <c r="U30" s="34"/>
      <c r="V30" s="34"/>
      <c r="W30" s="34"/>
      <c r="X30" s="34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41202</v>
      </c>
      <c r="C31" s="63" t="s">
        <v>85</v>
      </c>
      <c r="D31" s="64" t="s">
        <v>383</v>
      </c>
      <c r="E31" s="65" t="s">
        <v>632</v>
      </c>
      <c r="F31" s="155" t="s">
        <v>13</v>
      </c>
      <c r="G31" s="87"/>
      <c r="H31" s="66"/>
      <c r="I31" s="66"/>
      <c r="J31" s="67"/>
      <c r="K31" s="67"/>
      <c r="L31" s="67"/>
      <c r="M31" s="67"/>
      <c r="N31" s="67"/>
      <c r="O31" s="67"/>
      <c r="P31" s="67"/>
      <c r="Q31" s="67"/>
      <c r="R31" s="68"/>
      <c r="S31" s="68"/>
      <c r="T31" s="68"/>
      <c r="U31" s="68"/>
      <c r="V31" s="68"/>
      <c r="W31" s="68"/>
      <c r="X31" s="68"/>
      <c r="Y31" s="48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41251</v>
      </c>
      <c r="C32" s="167" t="s">
        <v>85</v>
      </c>
      <c r="D32" s="168" t="s">
        <v>633</v>
      </c>
      <c r="E32" s="169" t="s">
        <v>634</v>
      </c>
      <c r="F32" s="170" t="s">
        <v>15</v>
      </c>
      <c r="G32" s="164"/>
      <c r="H32" s="285"/>
      <c r="I32" s="285"/>
      <c r="J32" s="23"/>
      <c r="K32" s="23"/>
      <c r="L32" s="23"/>
      <c r="M32" s="23"/>
      <c r="N32" s="49"/>
      <c r="O32" s="49"/>
      <c r="P32" s="49"/>
      <c r="Q32" s="166"/>
      <c r="R32" s="24"/>
      <c r="S32" s="24"/>
      <c r="T32" s="24"/>
      <c r="U32" s="24"/>
      <c r="V32" s="24"/>
      <c r="W32" s="24"/>
      <c r="X32" s="24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41295</v>
      </c>
      <c r="C33" s="60" t="s">
        <v>85</v>
      </c>
      <c r="D33" s="61" t="s">
        <v>635</v>
      </c>
      <c r="E33" s="62" t="s">
        <v>636</v>
      </c>
      <c r="F33" s="154" t="s">
        <v>16</v>
      </c>
      <c r="G33" s="107"/>
      <c r="H33" s="275"/>
      <c r="I33" s="275"/>
      <c r="J33" s="33"/>
      <c r="K33" s="33"/>
      <c r="L33" s="33"/>
      <c r="M33" s="33"/>
      <c r="N33" s="33"/>
      <c r="O33" s="33"/>
      <c r="P33" s="33"/>
      <c r="Q33" s="163"/>
      <c r="R33" s="34"/>
      <c r="S33" s="34"/>
      <c r="T33" s="34"/>
      <c r="U33" s="34"/>
      <c r="V33" s="34"/>
      <c r="W33" s="34"/>
      <c r="X33" s="34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28">
        <v>41296</v>
      </c>
      <c r="C34" s="60" t="s">
        <v>85</v>
      </c>
      <c r="D34" s="61" t="s">
        <v>637</v>
      </c>
      <c r="E34" s="62" t="s">
        <v>638</v>
      </c>
      <c r="F34" s="154" t="s">
        <v>17</v>
      </c>
      <c r="G34" s="107"/>
      <c r="H34" s="275"/>
      <c r="I34" s="275"/>
      <c r="J34" s="33"/>
      <c r="K34" s="33"/>
      <c r="L34" s="33"/>
      <c r="M34" s="33"/>
      <c r="N34" s="33"/>
      <c r="O34" s="33"/>
      <c r="P34" s="33"/>
      <c r="Q34" s="163"/>
      <c r="R34" s="34"/>
      <c r="S34" s="34"/>
      <c r="T34" s="34"/>
      <c r="U34" s="34"/>
      <c r="V34" s="34"/>
      <c r="W34" s="34"/>
      <c r="X34" s="34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41297</v>
      </c>
      <c r="C35" s="60" t="s">
        <v>85</v>
      </c>
      <c r="D35" s="61" t="s">
        <v>639</v>
      </c>
      <c r="E35" s="62" t="s">
        <v>640</v>
      </c>
      <c r="F35" s="154" t="s">
        <v>13</v>
      </c>
      <c r="G35" s="165"/>
      <c r="H35" s="286"/>
      <c r="I35" s="286"/>
      <c r="J35" s="33"/>
      <c r="K35" s="33"/>
      <c r="L35" s="33"/>
      <c r="M35" s="33"/>
      <c r="N35" s="33"/>
      <c r="O35" s="33"/>
      <c r="P35" s="33"/>
      <c r="Q35" s="33"/>
      <c r="R35" s="34"/>
      <c r="S35" s="34"/>
      <c r="T35" s="34"/>
      <c r="U35" s="34"/>
      <c r="V35" s="34"/>
      <c r="W35" s="34"/>
      <c r="X35" s="34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41319</v>
      </c>
      <c r="C36" s="40" t="s">
        <v>85</v>
      </c>
      <c r="D36" s="41" t="s">
        <v>171</v>
      </c>
      <c r="E36" s="42" t="s">
        <v>641</v>
      </c>
      <c r="F36" s="152" t="s">
        <v>14</v>
      </c>
      <c r="G36" s="84"/>
      <c r="H36" s="43"/>
      <c r="I36" s="43"/>
      <c r="J36" s="44"/>
      <c r="K36" s="44"/>
      <c r="L36" s="44"/>
      <c r="M36" s="44"/>
      <c r="N36" s="44"/>
      <c r="O36" s="44"/>
      <c r="P36" s="44"/>
      <c r="Q36" s="44"/>
      <c r="R36" s="45"/>
      <c r="S36" s="45"/>
      <c r="T36" s="45"/>
      <c r="U36" s="45"/>
      <c r="V36" s="45"/>
      <c r="W36" s="45"/>
      <c r="X36" s="45"/>
      <c r="Y36" s="48"/>
      <c r="AB36" s="3"/>
      <c r="AK36" s="5"/>
      <c r="AM36" s="5"/>
      <c r="AN36" s="4"/>
    </row>
    <row r="37" spans="1:40" s="2" customFormat="1" ht="16.25" customHeight="1">
      <c r="A37" s="16">
        <v>31</v>
      </c>
      <c r="B37" s="17">
        <v>41346</v>
      </c>
      <c r="C37" s="52" t="s">
        <v>85</v>
      </c>
      <c r="D37" s="71" t="s">
        <v>642</v>
      </c>
      <c r="E37" s="72" t="s">
        <v>643</v>
      </c>
      <c r="F37" s="156" t="s">
        <v>15</v>
      </c>
      <c r="G37" s="88"/>
      <c r="H37" s="55"/>
      <c r="I37" s="55"/>
      <c r="J37" s="56"/>
      <c r="K37" s="56"/>
      <c r="L37" s="56"/>
      <c r="M37" s="56"/>
      <c r="N37" s="56"/>
      <c r="O37" s="56"/>
      <c r="P37" s="56"/>
      <c r="Q37" s="56"/>
      <c r="R37" s="57"/>
      <c r="S37" s="57"/>
      <c r="T37" s="57"/>
      <c r="U37" s="57"/>
      <c r="V37" s="57"/>
      <c r="W37" s="57"/>
      <c r="X37" s="57"/>
      <c r="Y37" s="26"/>
    </row>
    <row r="38" spans="1:40" s="2" customFormat="1" ht="16.25" customHeight="1">
      <c r="A38" s="27">
        <v>32</v>
      </c>
      <c r="B38" s="28">
        <v>41377</v>
      </c>
      <c r="C38" s="29" t="s">
        <v>85</v>
      </c>
      <c r="D38" s="30" t="s">
        <v>644</v>
      </c>
      <c r="E38" s="31" t="s">
        <v>88</v>
      </c>
      <c r="F38" s="151" t="s">
        <v>16</v>
      </c>
      <c r="G38" s="83"/>
      <c r="H38" s="32"/>
      <c r="I38" s="32"/>
      <c r="J38" s="33"/>
      <c r="K38" s="33"/>
      <c r="L38" s="33"/>
      <c r="M38" s="33"/>
      <c r="N38" s="33"/>
      <c r="O38" s="33"/>
      <c r="P38" s="33"/>
      <c r="Q38" s="33"/>
      <c r="R38" s="34"/>
      <c r="S38" s="34"/>
      <c r="T38" s="34"/>
      <c r="U38" s="34"/>
      <c r="V38" s="34"/>
      <c r="W38" s="34"/>
      <c r="X38" s="34"/>
      <c r="Y38" s="37"/>
    </row>
    <row r="39" spans="1:40" s="2" customFormat="1" ht="16.25" customHeight="1">
      <c r="A39" s="27">
        <v>33</v>
      </c>
      <c r="B39" s="109">
        <v>41380</v>
      </c>
      <c r="C39" s="110" t="s">
        <v>85</v>
      </c>
      <c r="D39" s="111" t="s">
        <v>645</v>
      </c>
      <c r="E39" s="112" t="s">
        <v>646</v>
      </c>
      <c r="F39" s="157" t="s">
        <v>17</v>
      </c>
      <c r="G39" s="106"/>
      <c r="H39" s="280"/>
      <c r="I39" s="280"/>
      <c r="J39" s="33"/>
      <c r="K39" s="33"/>
      <c r="L39" s="33"/>
      <c r="M39" s="33"/>
      <c r="N39" s="33"/>
      <c r="O39" s="33"/>
      <c r="P39" s="33"/>
      <c r="Q39" s="33"/>
      <c r="R39" s="33"/>
      <c r="S39" s="34"/>
      <c r="T39" s="34"/>
      <c r="U39" s="34"/>
      <c r="V39" s="34"/>
      <c r="W39" s="34"/>
      <c r="X39" s="34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30">
        <v>41438</v>
      </c>
      <c r="C40" s="110" t="s">
        <v>85</v>
      </c>
      <c r="D40" s="111" t="s">
        <v>647</v>
      </c>
      <c r="E40" s="112" t="s">
        <v>648</v>
      </c>
      <c r="F40" s="157" t="s">
        <v>14</v>
      </c>
      <c r="G40" s="107"/>
      <c r="H40" s="275"/>
      <c r="I40" s="275"/>
      <c r="J40" s="33"/>
      <c r="K40" s="33"/>
      <c r="L40" s="33"/>
      <c r="M40" s="33"/>
      <c r="N40" s="33"/>
      <c r="O40" s="33"/>
      <c r="P40" s="33"/>
      <c r="Q40" s="33"/>
      <c r="R40" s="33"/>
      <c r="S40" s="34"/>
      <c r="T40" s="34"/>
      <c r="U40" s="34"/>
      <c r="V40" s="34"/>
      <c r="W40" s="34"/>
      <c r="X40" s="34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331">
        <v>41440</v>
      </c>
      <c r="C41" s="123" t="s">
        <v>85</v>
      </c>
      <c r="D41" s="124" t="s">
        <v>649</v>
      </c>
      <c r="E41" s="125" t="s">
        <v>650</v>
      </c>
      <c r="F41" s="159" t="s">
        <v>15</v>
      </c>
      <c r="G41" s="103"/>
      <c r="H41" s="284"/>
      <c r="I41" s="284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45"/>
      <c r="U41" s="45"/>
      <c r="V41" s="45"/>
      <c r="W41" s="45"/>
      <c r="X41" s="45"/>
      <c r="Y41" s="76"/>
      <c r="AB41" s="3"/>
      <c r="AK41" s="5"/>
      <c r="AM41" s="5"/>
      <c r="AN41" s="4"/>
    </row>
    <row r="42" spans="1:40" s="2" customFormat="1" ht="16.25" customHeight="1">
      <c r="A42" s="16">
        <v>36</v>
      </c>
      <c r="B42" s="332">
        <v>43218</v>
      </c>
      <c r="C42" s="115" t="s">
        <v>85</v>
      </c>
      <c r="D42" s="116" t="s">
        <v>651</v>
      </c>
      <c r="E42" s="117" t="s">
        <v>652</v>
      </c>
      <c r="F42" s="158" t="s">
        <v>13</v>
      </c>
      <c r="G42" s="108"/>
      <c r="H42" s="287"/>
      <c r="I42" s="287"/>
      <c r="J42" s="49"/>
      <c r="K42" s="49"/>
      <c r="L42" s="49"/>
      <c r="M42" s="49"/>
      <c r="N42" s="49"/>
      <c r="O42" s="49"/>
      <c r="P42" s="49"/>
      <c r="Q42" s="49"/>
      <c r="R42" s="49"/>
      <c r="S42" s="24"/>
      <c r="T42" s="24"/>
      <c r="U42" s="24"/>
      <c r="V42" s="24"/>
      <c r="W42" s="24"/>
      <c r="X42" s="24"/>
      <c r="Y42" s="26"/>
      <c r="AB42" s="3"/>
      <c r="AK42" s="5"/>
      <c r="AM42" s="5"/>
      <c r="AN42" s="4"/>
    </row>
    <row r="43" spans="1:40" s="2" customFormat="1" ht="16.25" customHeight="1">
      <c r="A43" s="27">
        <v>37</v>
      </c>
      <c r="B43" s="330">
        <v>43220</v>
      </c>
      <c r="C43" s="110" t="s">
        <v>85</v>
      </c>
      <c r="D43" s="111" t="s">
        <v>653</v>
      </c>
      <c r="E43" s="112" t="s">
        <v>654</v>
      </c>
      <c r="F43" s="157" t="s">
        <v>17</v>
      </c>
      <c r="G43" s="106"/>
      <c r="H43" s="280"/>
      <c r="I43" s="280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35">
        <v>43894</v>
      </c>
      <c r="C44" s="139" t="s">
        <v>85</v>
      </c>
      <c r="D44" s="133" t="s">
        <v>655</v>
      </c>
      <c r="E44" s="134" t="s">
        <v>656</v>
      </c>
      <c r="F44" s="161" t="s">
        <v>16</v>
      </c>
      <c r="G44" s="346"/>
      <c r="H44" s="288"/>
      <c r="I44" s="288"/>
      <c r="J44" s="67"/>
      <c r="K44" s="67"/>
      <c r="L44" s="67"/>
      <c r="M44" s="67"/>
      <c r="N44" s="67"/>
      <c r="O44" s="67"/>
      <c r="P44" s="67"/>
      <c r="Q44" s="67"/>
      <c r="R44" s="67"/>
      <c r="S44" s="68"/>
      <c r="T44" s="68"/>
      <c r="U44" s="68"/>
      <c r="V44" s="68"/>
      <c r="W44" s="68"/>
      <c r="X44" s="68"/>
      <c r="Y44" s="48"/>
      <c r="AB44" s="3"/>
      <c r="AK44" s="5"/>
      <c r="AM44" s="5"/>
      <c r="AN44" s="4"/>
    </row>
    <row r="45" spans="1:40" s="2" customFormat="1" ht="16.25" customHeight="1">
      <c r="A45" s="27"/>
      <c r="B45" s="335"/>
      <c r="C45" s="139"/>
      <c r="D45" s="133"/>
      <c r="E45" s="134"/>
      <c r="F45" s="161"/>
      <c r="G45" s="271"/>
      <c r="H45" s="288"/>
      <c r="I45" s="288"/>
      <c r="J45" s="67"/>
      <c r="K45" s="67"/>
      <c r="L45" s="67"/>
      <c r="M45" s="67"/>
      <c r="N45" s="67"/>
      <c r="O45" s="67"/>
      <c r="P45" s="67"/>
      <c r="Q45" s="67"/>
      <c r="R45" s="67"/>
      <c r="S45" s="68"/>
      <c r="T45" s="68"/>
      <c r="U45" s="68"/>
      <c r="V45" s="68"/>
      <c r="W45" s="68"/>
      <c r="X45" s="68"/>
      <c r="Y45" s="48"/>
      <c r="AB45" s="3"/>
      <c r="AK45" s="5"/>
      <c r="AM45" s="5"/>
      <c r="AN45" s="4"/>
    </row>
    <row r="46" spans="1:40" s="2" customFormat="1" ht="16.25" customHeight="1">
      <c r="A46" s="38"/>
      <c r="B46" s="266"/>
      <c r="C46" s="40"/>
      <c r="D46" s="41"/>
      <c r="E46" s="42"/>
      <c r="F46" s="152"/>
      <c r="G46" s="84"/>
      <c r="H46" s="43"/>
      <c r="I46" s="43"/>
      <c r="J46" s="44"/>
      <c r="K46" s="44"/>
      <c r="L46" s="44"/>
      <c r="M46" s="44"/>
      <c r="N46" s="44"/>
      <c r="O46" s="44"/>
      <c r="P46" s="44"/>
      <c r="Q46" s="44"/>
      <c r="R46" s="45"/>
      <c r="S46" s="45"/>
      <c r="T46" s="45"/>
      <c r="U46" s="45"/>
      <c r="V46" s="45"/>
      <c r="W46" s="45"/>
      <c r="X46" s="45"/>
      <c r="Y46" s="76"/>
      <c r="AB46" s="3"/>
      <c r="AK46" s="5"/>
      <c r="AM46" s="5"/>
      <c r="AN46" s="4"/>
    </row>
    <row r="47" spans="1:40" s="2" customFormat="1" ht="6" customHeight="1">
      <c r="A47" s="78"/>
      <c r="B47" s="261"/>
      <c r="C47" s="262"/>
      <c r="D47" s="263"/>
      <c r="E47" s="263"/>
      <c r="F47" s="263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7"/>
      <c r="S47" s="77"/>
      <c r="T47" s="77"/>
      <c r="U47" s="77"/>
      <c r="V47" s="77"/>
      <c r="W47" s="77"/>
      <c r="X47" s="77"/>
      <c r="Y47" s="211"/>
    </row>
    <row r="48" spans="1:40" s="2" customFormat="1" ht="16.25" customHeight="1">
      <c r="A48" s="77"/>
      <c r="B48" s="81" t="s">
        <v>24</v>
      </c>
      <c r="C48" s="78"/>
      <c r="E48" s="78">
        <f>I48+O48</f>
        <v>38</v>
      </c>
      <c r="F48" s="79" t="s">
        <v>6</v>
      </c>
      <c r="G48" s="79" t="s">
        <v>11</v>
      </c>
      <c r="I48" s="78">
        <f>COUNTIF($C$7:$C$46,"ช")</f>
        <v>19</v>
      </c>
      <c r="J48" s="78"/>
      <c r="K48" s="2" t="s">
        <v>8</v>
      </c>
      <c r="M48" s="259" t="s">
        <v>7</v>
      </c>
      <c r="N48" s="259"/>
      <c r="O48" s="78">
        <f>COUNTIF($C$7:$C$46,"ญ")</f>
        <v>19</v>
      </c>
      <c r="P48" s="77"/>
      <c r="Q48" s="80" t="s">
        <v>8</v>
      </c>
      <c r="Y48" s="77"/>
    </row>
    <row r="49" spans="1:25" s="102" customFormat="1" ht="17" hidden="1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64" t="s">
        <v>13</v>
      </c>
      <c r="E50" s="264">
        <f>COUNTIF($F$7:$F$46,"แดง")</f>
        <v>7</v>
      </c>
      <c r="F50" s="264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64" t="s">
        <v>14</v>
      </c>
      <c r="E51" s="264">
        <f>COUNTIF($F$7:$F$46,"เหลือง")</f>
        <v>8</v>
      </c>
      <c r="F51" s="264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6"/>
      <c r="C52" s="95"/>
      <c r="D52" s="264" t="s">
        <v>15</v>
      </c>
      <c r="E52" s="264">
        <f>COUNTIF($F$7:$F$46,"น้ำเงิน")</f>
        <v>8</v>
      </c>
      <c r="F52" s="264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A53" s="95"/>
      <c r="B53" s="96"/>
      <c r="C53" s="95"/>
      <c r="D53" s="264" t="s">
        <v>16</v>
      </c>
      <c r="E53" s="264">
        <f>COUNTIF($F$7:$F$46,"ม่วง")</f>
        <v>7</v>
      </c>
      <c r="F53" s="264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25" s="100" customFormat="1" ht="15" hidden="1" customHeight="1">
      <c r="A54" s="95"/>
      <c r="B54" s="96"/>
      <c r="C54" s="95"/>
      <c r="D54" s="264" t="s">
        <v>17</v>
      </c>
      <c r="E54" s="264">
        <f>COUNTIF($F$7:$F$46,"ฟ้า")</f>
        <v>8</v>
      </c>
      <c r="F54" s="264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25" s="100" customFormat="1" ht="15" hidden="1" customHeight="1">
      <c r="A55" s="95"/>
      <c r="B55" s="96"/>
      <c r="C55" s="95"/>
      <c r="D55" s="264" t="s">
        <v>5</v>
      </c>
      <c r="E55" s="264">
        <f>SUM(E50:E54)</f>
        <v>38</v>
      </c>
      <c r="F55" s="264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25" s="100" customFormat="1" ht="15" hidden="1" customHeight="1">
      <c r="B56" s="97"/>
      <c r="C56" s="98"/>
      <c r="D56" s="99"/>
      <c r="E56" s="99"/>
      <c r="F56" s="99"/>
    </row>
    <row r="57" spans="1:25" s="100" customFormat="1" ht="15" customHeight="1">
      <c r="B57" s="97"/>
      <c r="C57" s="98"/>
      <c r="D57" s="99"/>
      <c r="E57" s="99"/>
      <c r="F57" s="99"/>
    </row>
    <row r="58" spans="1:25" s="100" customFormat="1" ht="15" customHeight="1">
      <c r="B58" s="97"/>
      <c r="C58" s="101"/>
      <c r="D58" s="102"/>
      <c r="E58" s="102"/>
      <c r="F58" s="102"/>
    </row>
    <row r="59" spans="1:25" s="100" customFormat="1" ht="15" customHeight="1">
      <c r="B59" s="97"/>
      <c r="C59" s="98"/>
      <c r="D59" s="99"/>
      <c r="E59" s="99"/>
      <c r="F59" s="99"/>
    </row>
    <row r="60" spans="1:25" s="100" customFormat="1" ht="15" customHeight="1">
      <c r="B60" s="97"/>
      <c r="C60" s="98"/>
      <c r="D60" s="99"/>
      <c r="E60" s="99"/>
      <c r="F60" s="9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58"/>
  <sheetViews>
    <sheetView zoomScale="120" zoomScaleNormal="120" workbookViewId="0">
      <selection activeCell="AA12" sqref="AA12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796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3" customFormat="1" ht="18" customHeight="1">
      <c r="B1" s="177" t="s">
        <v>64</v>
      </c>
      <c r="C1" s="178"/>
      <c r="D1" s="179"/>
      <c r="E1" s="180" t="str">
        <f>'6-1'!E1</f>
        <v xml:space="preserve">      ภาคเรียนที่ 2  ปีการศึกษา 2567</v>
      </c>
      <c r="F1" s="15"/>
      <c r="M1" s="13" t="s">
        <v>25</v>
      </c>
      <c r="R1" s="13" t="str">
        <f>'ยอด ม.6'!B20</f>
        <v>นางเนาวรัตน์ เรืองแก้ว</v>
      </c>
    </row>
    <row r="2" spans="1:40" s="13" customFormat="1" ht="18" customHeight="1">
      <c r="B2" s="181" t="s">
        <v>57</v>
      </c>
      <c r="C2" s="178"/>
      <c r="D2" s="179"/>
      <c r="E2" s="180" t="s">
        <v>73</v>
      </c>
      <c r="M2" s="13" t="s">
        <v>58</v>
      </c>
      <c r="R2" s="13" t="str">
        <f>'ยอด ม.6'!B21</f>
        <v>นางอัมภาพร พาภักดี</v>
      </c>
    </row>
    <row r="3" spans="1:40" s="14" customFormat="1" ht="17.25" customHeight="1">
      <c r="A3" s="15" t="s">
        <v>43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>
      <c r="A4" s="13" t="s">
        <v>59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82" t="s">
        <v>60</v>
      </c>
      <c r="W4" s="381">
        <f>'ยอด ม.6'!F20</f>
        <v>123</v>
      </c>
      <c r="X4" s="381"/>
    </row>
    <row r="5" spans="1:40" s="94" customFormat="1" ht="18" customHeight="1">
      <c r="A5" s="382" t="s">
        <v>0</v>
      </c>
      <c r="B5" s="384" t="s">
        <v>1</v>
      </c>
      <c r="C5" s="386" t="s">
        <v>2</v>
      </c>
      <c r="D5" s="388" t="s">
        <v>9</v>
      </c>
      <c r="E5" s="390" t="s">
        <v>4</v>
      </c>
      <c r="F5" s="382" t="s">
        <v>3</v>
      </c>
      <c r="G5" s="184"/>
      <c r="H5" s="185"/>
      <c r="I5" s="185"/>
      <c r="J5" s="185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95"/>
      <c r="Y5" s="188"/>
    </row>
    <row r="6" spans="1:40" s="94" customFormat="1" ht="18" customHeight="1">
      <c r="A6" s="383"/>
      <c r="B6" s="385"/>
      <c r="C6" s="387"/>
      <c r="D6" s="389"/>
      <c r="E6" s="391"/>
      <c r="F6" s="392"/>
      <c r="G6" s="194"/>
      <c r="H6" s="190"/>
      <c r="I6" s="190"/>
      <c r="J6" s="190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2"/>
      <c r="X6" s="199"/>
      <c r="Y6" s="193"/>
    </row>
    <row r="7" spans="1:40" s="2" customFormat="1" ht="16.25" customHeight="1">
      <c r="A7" s="16">
        <v>1</v>
      </c>
      <c r="B7" s="17">
        <v>41134</v>
      </c>
      <c r="C7" s="18" t="s">
        <v>82</v>
      </c>
      <c r="D7" s="19" t="s">
        <v>132</v>
      </c>
      <c r="E7" s="20" t="s">
        <v>909</v>
      </c>
      <c r="F7" s="21" t="s">
        <v>13</v>
      </c>
      <c r="G7" s="378" t="s">
        <v>933</v>
      </c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25" customHeight="1">
      <c r="A8" s="27">
        <v>2</v>
      </c>
      <c r="B8" s="28">
        <v>41219</v>
      </c>
      <c r="C8" s="29" t="s">
        <v>82</v>
      </c>
      <c r="D8" s="30" t="s">
        <v>657</v>
      </c>
      <c r="E8" s="31" t="s">
        <v>658</v>
      </c>
      <c r="F8" s="27" t="s">
        <v>15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25" customHeight="1">
      <c r="A9" s="27">
        <v>3</v>
      </c>
      <c r="B9" s="28">
        <v>41257</v>
      </c>
      <c r="C9" s="29" t="s">
        <v>82</v>
      </c>
      <c r="D9" s="30" t="s">
        <v>659</v>
      </c>
      <c r="E9" s="31" t="s">
        <v>660</v>
      </c>
      <c r="F9" s="27" t="s">
        <v>16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25" customHeight="1">
      <c r="A10" s="27">
        <v>4</v>
      </c>
      <c r="B10" s="28">
        <v>41267</v>
      </c>
      <c r="C10" s="29" t="s">
        <v>82</v>
      </c>
      <c r="D10" s="30" t="s">
        <v>244</v>
      </c>
      <c r="E10" s="31" t="s">
        <v>661</v>
      </c>
      <c r="F10" s="27" t="s">
        <v>17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41304</v>
      </c>
      <c r="C11" s="40" t="s">
        <v>82</v>
      </c>
      <c r="D11" s="41" t="s">
        <v>662</v>
      </c>
      <c r="E11" s="42" t="s">
        <v>663</v>
      </c>
      <c r="F11" s="38" t="s">
        <v>13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25" customHeight="1">
      <c r="A12" s="16">
        <v>6</v>
      </c>
      <c r="B12" s="17">
        <v>41306</v>
      </c>
      <c r="C12" s="18" t="s">
        <v>82</v>
      </c>
      <c r="D12" s="19" t="s">
        <v>664</v>
      </c>
      <c r="E12" s="20" t="s">
        <v>665</v>
      </c>
      <c r="F12" s="21" t="s">
        <v>14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25" customHeight="1">
      <c r="A13" s="27">
        <v>7</v>
      </c>
      <c r="B13" s="28">
        <v>41310</v>
      </c>
      <c r="C13" s="29" t="s">
        <v>82</v>
      </c>
      <c r="D13" s="30" t="s">
        <v>666</v>
      </c>
      <c r="E13" s="31" t="s">
        <v>667</v>
      </c>
      <c r="F13" s="27" t="s">
        <v>15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25" customHeight="1">
      <c r="A14" s="27">
        <v>8</v>
      </c>
      <c r="B14" s="28">
        <v>41311</v>
      </c>
      <c r="C14" s="29" t="s">
        <v>82</v>
      </c>
      <c r="D14" s="30" t="s">
        <v>668</v>
      </c>
      <c r="E14" s="31" t="s">
        <v>669</v>
      </c>
      <c r="F14" s="27" t="s">
        <v>16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25" customHeight="1">
      <c r="A15" s="27">
        <v>9</v>
      </c>
      <c r="B15" s="28">
        <v>41316</v>
      </c>
      <c r="C15" s="29" t="s">
        <v>82</v>
      </c>
      <c r="D15" s="30" t="s">
        <v>670</v>
      </c>
      <c r="E15" s="31" t="s">
        <v>671</v>
      </c>
      <c r="F15" s="27" t="s">
        <v>13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41317</v>
      </c>
      <c r="C16" s="40" t="s">
        <v>82</v>
      </c>
      <c r="D16" s="41" t="s">
        <v>672</v>
      </c>
      <c r="E16" s="42" t="s">
        <v>673</v>
      </c>
      <c r="F16" s="38" t="s">
        <v>14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25" customHeight="1">
      <c r="A17" s="16">
        <v>11</v>
      </c>
      <c r="B17" s="17">
        <v>41347</v>
      </c>
      <c r="C17" s="18" t="s">
        <v>82</v>
      </c>
      <c r="D17" s="19" t="s">
        <v>674</v>
      </c>
      <c r="E17" s="20" t="s">
        <v>675</v>
      </c>
      <c r="F17" s="21" t="s">
        <v>15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25" customHeight="1">
      <c r="A18" s="27">
        <v>12</v>
      </c>
      <c r="B18" s="28">
        <v>41349</v>
      </c>
      <c r="C18" s="29" t="s">
        <v>82</v>
      </c>
      <c r="D18" s="30" t="s">
        <v>676</v>
      </c>
      <c r="E18" s="31" t="s">
        <v>262</v>
      </c>
      <c r="F18" s="27" t="s">
        <v>16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25" customHeight="1">
      <c r="A19" s="27">
        <v>13</v>
      </c>
      <c r="B19" s="28">
        <v>41350</v>
      </c>
      <c r="C19" s="29" t="s">
        <v>82</v>
      </c>
      <c r="D19" s="51" t="s">
        <v>677</v>
      </c>
      <c r="E19" s="31" t="s">
        <v>678</v>
      </c>
      <c r="F19" s="27" t="s">
        <v>17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25" customHeight="1">
      <c r="A20" s="27">
        <v>14</v>
      </c>
      <c r="B20" s="28">
        <v>41354</v>
      </c>
      <c r="C20" s="29" t="s">
        <v>82</v>
      </c>
      <c r="D20" s="30" t="s">
        <v>679</v>
      </c>
      <c r="E20" s="31" t="s">
        <v>680</v>
      </c>
      <c r="F20" s="27" t="s">
        <v>13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41358</v>
      </c>
      <c r="C21" s="40" t="s">
        <v>82</v>
      </c>
      <c r="D21" s="41" t="s">
        <v>681</v>
      </c>
      <c r="E21" s="42" t="s">
        <v>682</v>
      </c>
      <c r="F21" s="38" t="s">
        <v>14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25" customHeight="1">
      <c r="A22" s="16">
        <v>16</v>
      </c>
      <c r="B22" s="17">
        <v>41361</v>
      </c>
      <c r="C22" s="18" t="s">
        <v>82</v>
      </c>
      <c r="D22" s="19" t="s">
        <v>525</v>
      </c>
      <c r="E22" s="20" t="s">
        <v>683</v>
      </c>
      <c r="F22" s="21" t="s">
        <v>15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25" customHeight="1">
      <c r="A23" s="27">
        <v>17</v>
      </c>
      <c r="B23" s="28">
        <v>41366</v>
      </c>
      <c r="C23" s="29" t="s">
        <v>82</v>
      </c>
      <c r="D23" s="30" t="s">
        <v>684</v>
      </c>
      <c r="E23" s="31" t="s">
        <v>685</v>
      </c>
      <c r="F23" s="27" t="s">
        <v>16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25" customHeight="1">
      <c r="A24" s="27">
        <v>18</v>
      </c>
      <c r="B24" s="28">
        <v>41367</v>
      </c>
      <c r="C24" s="29" t="s">
        <v>82</v>
      </c>
      <c r="D24" s="30" t="s">
        <v>686</v>
      </c>
      <c r="E24" s="31" t="s">
        <v>687</v>
      </c>
      <c r="F24" s="27" t="s">
        <v>17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25" customHeight="1">
      <c r="A25" s="27">
        <v>19</v>
      </c>
      <c r="B25" s="28">
        <v>41430</v>
      </c>
      <c r="C25" s="29" t="s">
        <v>82</v>
      </c>
      <c r="D25" s="30" t="s">
        <v>688</v>
      </c>
      <c r="E25" s="31" t="s">
        <v>689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9">
        <v>43221</v>
      </c>
      <c r="C26" s="40" t="s">
        <v>82</v>
      </c>
      <c r="D26" s="41" t="s">
        <v>690</v>
      </c>
      <c r="E26" s="42" t="s">
        <v>497</v>
      </c>
      <c r="F26" s="38" t="s">
        <v>15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25" customHeight="1">
      <c r="A27" s="16">
        <v>21</v>
      </c>
      <c r="B27" s="17">
        <v>43222</v>
      </c>
      <c r="C27" s="52" t="s">
        <v>82</v>
      </c>
      <c r="D27" s="53" t="s">
        <v>691</v>
      </c>
      <c r="E27" s="54" t="s">
        <v>692</v>
      </c>
      <c r="F27" s="21" t="s">
        <v>16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25" customHeight="1">
      <c r="A28" s="27">
        <v>22</v>
      </c>
      <c r="B28" s="329">
        <v>43897</v>
      </c>
      <c r="C28" s="60" t="s">
        <v>82</v>
      </c>
      <c r="D28" s="30" t="s">
        <v>693</v>
      </c>
      <c r="E28" s="31" t="s">
        <v>694</v>
      </c>
      <c r="F28" s="27" t="s">
        <v>14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25" customHeight="1">
      <c r="A29" s="27">
        <v>23</v>
      </c>
      <c r="B29" s="330">
        <v>41241</v>
      </c>
      <c r="C29" s="110" t="s">
        <v>85</v>
      </c>
      <c r="D29" s="111" t="s">
        <v>695</v>
      </c>
      <c r="E29" s="112" t="s">
        <v>696</v>
      </c>
      <c r="F29" s="113" t="s">
        <v>14</v>
      </c>
      <c r="G29" s="377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25" customHeight="1">
      <c r="A30" s="27">
        <v>24</v>
      </c>
      <c r="B30" s="28">
        <v>41290</v>
      </c>
      <c r="C30" s="29" t="s">
        <v>85</v>
      </c>
      <c r="D30" s="30" t="s">
        <v>697</v>
      </c>
      <c r="E30" s="31" t="s">
        <v>698</v>
      </c>
      <c r="F30" s="27" t="s">
        <v>15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41328</v>
      </c>
      <c r="C31" s="40" t="s">
        <v>85</v>
      </c>
      <c r="D31" s="41" t="s">
        <v>647</v>
      </c>
      <c r="E31" s="42" t="s">
        <v>699</v>
      </c>
      <c r="F31" s="38" t="s">
        <v>16</v>
      </c>
      <c r="G31" s="84"/>
      <c r="H31" s="44"/>
      <c r="I31" s="44"/>
      <c r="J31" s="44"/>
      <c r="K31" s="44"/>
      <c r="L31" s="44"/>
      <c r="M31" s="44"/>
      <c r="N31" s="44"/>
      <c r="O31" s="44"/>
      <c r="P31" s="45"/>
      <c r="Q31" s="45"/>
      <c r="R31" s="45"/>
      <c r="S31" s="45"/>
      <c r="T31" s="45"/>
      <c r="U31" s="45"/>
      <c r="V31" s="45"/>
      <c r="W31" s="45"/>
      <c r="X31" s="46"/>
      <c r="Y31" s="76"/>
      <c r="AB31" s="3"/>
      <c r="AK31" s="5"/>
      <c r="AM31" s="5"/>
      <c r="AN31" s="4"/>
    </row>
    <row r="32" spans="1:40" s="2" customFormat="1" ht="16.25" customHeight="1">
      <c r="A32" s="16">
        <v>26</v>
      </c>
      <c r="B32" s="17">
        <v>41330</v>
      </c>
      <c r="C32" s="18" t="s">
        <v>85</v>
      </c>
      <c r="D32" s="19" t="s">
        <v>700</v>
      </c>
      <c r="E32" s="20" t="s">
        <v>701</v>
      </c>
      <c r="F32" s="21" t="s">
        <v>17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25" customHeight="1">
      <c r="A33" s="27">
        <v>27</v>
      </c>
      <c r="B33" s="28">
        <v>41338</v>
      </c>
      <c r="C33" s="29" t="s">
        <v>85</v>
      </c>
      <c r="D33" s="30" t="s">
        <v>702</v>
      </c>
      <c r="E33" s="31" t="s">
        <v>703</v>
      </c>
      <c r="F33" s="27" t="s">
        <v>13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25" customHeight="1">
      <c r="A34" s="27">
        <v>28</v>
      </c>
      <c r="B34" s="109">
        <v>41345</v>
      </c>
      <c r="C34" s="110" t="s">
        <v>85</v>
      </c>
      <c r="D34" s="111" t="s">
        <v>704</v>
      </c>
      <c r="E34" s="112" t="s">
        <v>705</v>
      </c>
      <c r="F34" s="113" t="s">
        <v>14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25" customHeight="1">
      <c r="A35" s="27">
        <v>29</v>
      </c>
      <c r="B35" s="28">
        <v>41373</v>
      </c>
      <c r="C35" s="29" t="s">
        <v>85</v>
      </c>
      <c r="D35" s="30" t="s">
        <v>706</v>
      </c>
      <c r="E35" s="31" t="s">
        <v>707</v>
      </c>
      <c r="F35" s="27" t="s">
        <v>15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41378</v>
      </c>
      <c r="C36" s="40" t="s">
        <v>85</v>
      </c>
      <c r="D36" s="41" t="s">
        <v>87</v>
      </c>
      <c r="E36" s="42" t="s">
        <v>708</v>
      </c>
      <c r="F36" s="38" t="s">
        <v>16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6"/>
      <c r="AB36" s="3"/>
      <c r="AK36" s="5"/>
      <c r="AM36" s="5"/>
      <c r="AN36" s="4"/>
    </row>
    <row r="37" spans="1:40" s="2" customFormat="1" ht="16.25" customHeight="1">
      <c r="A37" s="16">
        <v>31</v>
      </c>
      <c r="B37" s="17">
        <v>41390</v>
      </c>
      <c r="C37" s="52" t="s">
        <v>85</v>
      </c>
      <c r="D37" s="71" t="s">
        <v>709</v>
      </c>
      <c r="E37" s="72" t="s">
        <v>710</v>
      </c>
      <c r="F37" s="73" t="s">
        <v>17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25" customHeight="1">
      <c r="A38" s="27">
        <v>32</v>
      </c>
      <c r="B38" s="28">
        <v>41441</v>
      </c>
      <c r="C38" s="29" t="s">
        <v>85</v>
      </c>
      <c r="D38" s="30" t="s">
        <v>711</v>
      </c>
      <c r="E38" s="31" t="s">
        <v>130</v>
      </c>
      <c r="F38" s="27" t="s">
        <v>13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25" customHeight="1">
      <c r="A39" s="27">
        <v>33</v>
      </c>
      <c r="B39" s="28">
        <v>41450</v>
      </c>
      <c r="C39" s="29" t="s">
        <v>85</v>
      </c>
      <c r="D39" s="30" t="s">
        <v>120</v>
      </c>
      <c r="E39" s="31" t="s">
        <v>712</v>
      </c>
      <c r="F39" s="27" t="s">
        <v>14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25" customHeight="1">
      <c r="A40" s="27">
        <v>34</v>
      </c>
      <c r="B40" s="329">
        <v>43223</v>
      </c>
      <c r="C40" s="29" t="s">
        <v>85</v>
      </c>
      <c r="D40" s="30" t="s">
        <v>713</v>
      </c>
      <c r="E40" s="31" t="s">
        <v>714</v>
      </c>
      <c r="F40" s="27" t="s">
        <v>15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25" customHeight="1">
      <c r="A41" s="38">
        <v>35</v>
      </c>
      <c r="B41" s="266">
        <v>43224</v>
      </c>
      <c r="C41" s="63" t="s">
        <v>85</v>
      </c>
      <c r="D41" s="64" t="s">
        <v>715</v>
      </c>
      <c r="E41" s="65" t="s">
        <v>716</v>
      </c>
      <c r="F41" s="74" t="s">
        <v>17</v>
      </c>
      <c r="G41" s="87"/>
      <c r="H41" s="67"/>
      <c r="I41" s="67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25" customHeight="1">
      <c r="A42" s="16">
        <v>36</v>
      </c>
      <c r="B42" s="313">
        <v>43225</v>
      </c>
      <c r="C42" s="18" t="s">
        <v>85</v>
      </c>
      <c r="D42" s="19" t="s">
        <v>717</v>
      </c>
      <c r="E42" s="20" t="s">
        <v>718</v>
      </c>
      <c r="F42" s="16" t="s">
        <v>14</v>
      </c>
      <c r="G42" s="89"/>
      <c r="H42" s="49"/>
      <c r="I42" s="49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  <c r="AB42" s="3"/>
      <c r="AK42" s="5"/>
      <c r="AM42" s="5"/>
      <c r="AN42" s="4"/>
    </row>
    <row r="43" spans="1:40" s="2" customFormat="1" ht="16.25" customHeight="1">
      <c r="A43" s="27">
        <v>37</v>
      </c>
      <c r="B43" s="329">
        <v>43226</v>
      </c>
      <c r="C43" s="29" t="s">
        <v>85</v>
      </c>
      <c r="D43" s="30" t="s">
        <v>719</v>
      </c>
      <c r="E43" s="31" t="s">
        <v>141</v>
      </c>
      <c r="F43" s="27" t="s">
        <v>17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25" customHeight="1">
      <c r="A44" s="27">
        <v>38</v>
      </c>
      <c r="B44" s="329">
        <v>43227</v>
      </c>
      <c r="C44" s="29" t="s">
        <v>85</v>
      </c>
      <c r="D44" s="30" t="s">
        <v>720</v>
      </c>
      <c r="E44" s="31" t="s">
        <v>721</v>
      </c>
      <c r="F44" s="27" t="s">
        <v>16</v>
      </c>
      <c r="G44" s="83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25" customHeight="1">
      <c r="A45" s="27">
        <v>39</v>
      </c>
      <c r="B45" s="329">
        <v>43228</v>
      </c>
      <c r="C45" s="29" t="s">
        <v>85</v>
      </c>
      <c r="D45" s="30" t="s">
        <v>722</v>
      </c>
      <c r="E45" s="31" t="s">
        <v>723</v>
      </c>
      <c r="F45" s="75" t="s">
        <v>17</v>
      </c>
      <c r="G45" s="90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25" customHeight="1">
      <c r="A46" s="38"/>
      <c r="B46" s="266"/>
      <c r="C46" s="40"/>
      <c r="D46" s="41"/>
      <c r="E46" s="42"/>
      <c r="F46" s="38"/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6" customHeight="1">
      <c r="A47" s="78"/>
      <c r="B47" s="261"/>
      <c r="C47" s="262"/>
      <c r="D47" s="263"/>
      <c r="E47" s="263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10"/>
      <c r="Y47" s="211"/>
    </row>
    <row r="48" spans="1:40" s="2" customFormat="1" ht="16.25" customHeight="1">
      <c r="A48" s="77"/>
      <c r="B48" s="81" t="s">
        <v>24</v>
      </c>
      <c r="C48" s="78"/>
      <c r="D48" s="78">
        <f>H48+O48</f>
        <v>39</v>
      </c>
      <c r="E48" s="79" t="s">
        <v>6</v>
      </c>
      <c r="F48" s="81" t="s">
        <v>11</v>
      </c>
      <c r="G48" s="81"/>
      <c r="H48" s="78">
        <f>COUNTIF($C$7:$C$46,"ช")</f>
        <v>22</v>
      </c>
      <c r="I48" s="77"/>
      <c r="J48" s="80" t="s">
        <v>8</v>
      </c>
      <c r="K48" s="81"/>
      <c r="L48" s="398" t="s">
        <v>7</v>
      </c>
      <c r="M48" s="398"/>
      <c r="N48" s="77"/>
      <c r="O48" s="78">
        <f>COUNTIF($C$7:$C$46,"ญ")</f>
        <v>17</v>
      </c>
      <c r="P48" s="77"/>
      <c r="Q48" s="80" t="s">
        <v>8</v>
      </c>
      <c r="X48" s="77"/>
      <c r="Y48" s="77"/>
    </row>
    <row r="49" spans="1:25" s="102" customFormat="1" ht="17" hidden="1" customHeight="1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s="100" customFormat="1" ht="15" hidden="1" customHeight="1">
      <c r="A50" s="95"/>
      <c r="B50" s="96"/>
      <c r="C50" s="95"/>
      <c r="D50" s="264" t="s">
        <v>13</v>
      </c>
      <c r="E50" s="264">
        <f>COUNTIF($F$7:$F$46,"แดง")</f>
        <v>7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s="100" customFormat="1" ht="15" hidden="1" customHeight="1">
      <c r="A51" s="95"/>
      <c r="B51" s="96"/>
      <c r="C51" s="95"/>
      <c r="D51" s="264" t="s">
        <v>14</v>
      </c>
      <c r="E51" s="264">
        <f>COUNTIF($F$7:$F$46,"เหลือง")</f>
        <v>8</v>
      </c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</row>
    <row r="52" spans="1:25" s="100" customFormat="1" ht="15" hidden="1" customHeight="1">
      <c r="A52" s="95"/>
      <c r="B52" s="96"/>
      <c r="C52" s="95"/>
      <c r="D52" s="264" t="s">
        <v>15</v>
      </c>
      <c r="E52" s="264">
        <f>COUNTIF($F$7:$F$46,"น้ำเงิน")</f>
        <v>8</v>
      </c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</row>
    <row r="53" spans="1:25" s="100" customFormat="1" ht="15" hidden="1" customHeight="1">
      <c r="A53" s="95"/>
      <c r="B53" s="96"/>
      <c r="C53" s="95"/>
      <c r="D53" s="264" t="s">
        <v>16</v>
      </c>
      <c r="E53" s="264">
        <f>COUNTIF($F$7:$F$46,"ม่วง")</f>
        <v>8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</row>
    <row r="54" spans="1:25" s="100" customFormat="1" ht="15" hidden="1" customHeight="1">
      <c r="A54" s="95"/>
      <c r="B54" s="96"/>
      <c r="C54" s="95"/>
      <c r="D54" s="264" t="s">
        <v>17</v>
      </c>
      <c r="E54" s="264">
        <f>COUNTIF($F$7:$F$46,"ฟ้า")</f>
        <v>8</v>
      </c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</row>
    <row r="55" spans="1:25" s="100" customFormat="1" ht="15" hidden="1" customHeight="1">
      <c r="A55" s="95"/>
      <c r="B55" s="96"/>
      <c r="C55" s="95"/>
      <c r="D55" s="264" t="s">
        <v>5</v>
      </c>
      <c r="E55" s="264">
        <f>SUM(E50:E54)</f>
        <v>39</v>
      </c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</row>
    <row r="56" spans="1:25" s="100" customFormat="1" ht="15" customHeight="1">
      <c r="B56" s="97"/>
      <c r="C56" s="98"/>
      <c r="D56" s="99"/>
      <c r="E56" s="99"/>
    </row>
    <row r="58" spans="1:25" ht="15" customHeight="1">
      <c r="C58" s="10"/>
      <c r="D58" s="12"/>
      <c r="E58" s="12"/>
    </row>
  </sheetData>
  <mergeCells count="8">
    <mergeCell ref="L48:M48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ยอด ม.6</vt:lpstr>
      <vt:lpstr>'6-1'!Print_Area</vt:lpstr>
      <vt:lpstr>'6-10'!Print_Area</vt:lpstr>
      <vt:lpstr>'6-11'!Print_Area</vt:lpstr>
      <vt:lpstr>'6-12'!Print_Area</vt:lpstr>
      <vt:lpstr>'6-13'!Print_Area</vt:lpstr>
      <vt:lpstr>'6-14'!Print_Area</vt:lpstr>
      <vt:lpstr>'6-2'!Print_Area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Microsoft Office User</cp:lastModifiedBy>
  <cp:lastPrinted>2024-10-21T08:53:57Z</cp:lastPrinted>
  <dcterms:created xsi:type="dcterms:W3CDTF">2002-05-20T03:15:00Z</dcterms:created>
  <dcterms:modified xsi:type="dcterms:W3CDTF">2024-10-31T06:20:51Z</dcterms:modified>
</cp:coreProperties>
</file>