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F6EE5136-D4CD-1B4E-AB4B-FB4DEEDE7103}" xr6:coauthVersionLast="47" xr6:coauthVersionMax="47" xr10:uidLastSave="{00000000-0000-0000-0000-000000000000}"/>
  <bookViews>
    <workbookView xWindow="0" yWindow="500" windowWidth="28800" windowHeight="15720" activeTab="14" xr2:uid="{00000000-000D-0000-FFFF-FFFF00000000}"/>
  </bookViews>
  <sheets>
    <sheet name="4-1" sheetId="31" r:id="rId1"/>
    <sheet name="4-2" sheetId="46" r:id="rId2"/>
    <sheet name="4-3" sheetId="47" r:id="rId3"/>
    <sheet name="4-4" sheetId="48" r:id="rId4"/>
    <sheet name="4-5" sheetId="49" r:id="rId5"/>
    <sheet name="4-6" sheetId="50" r:id="rId6"/>
    <sheet name="4-7" sheetId="51" r:id="rId7"/>
    <sheet name="4-8" sheetId="52" r:id="rId8"/>
    <sheet name="4-9" sheetId="53" r:id="rId9"/>
    <sheet name="4-10" sheetId="42" r:id="rId10"/>
    <sheet name="4-11" sheetId="43" r:id="rId11"/>
    <sheet name="4-12" sheetId="44" r:id="rId12"/>
    <sheet name="4-13" sheetId="55" r:id="rId13"/>
    <sheet name="4-14" sheetId="54" state="hidden" r:id="rId14"/>
    <sheet name="ยอด ม.4" sheetId="34" r:id="rId15"/>
  </sheets>
  <definedNames>
    <definedName name="_xlnm._FilterDatabase" localSheetId="0" hidden="1">'4-1'!$A$1:$X$48</definedName>
    <definedName name="_xlnm._FilterDatabase" localSheetId="9" hidden="1">'4-10'!$A$1:$W$48</definedName>
    <definedName name="_xlnm._FilterDatabase" localSheetId="10" hidden="1">'4-11'!$A$1:$X$48</definedName>
    <definedName name="_xlnm._FilterDatabase" localSheetId="11" hidden="1">'4-12'!$A$1:$X$44</definedName>
    <definedName name="_xlnm._FilterDatabase" localSheetId="12" hidden="1">'4-13'!$A$1:$Y$48</definedName>
    <definedName name="_xlnm._FilterDatabase" localSheetId="13" hidden="1">'4-14'!$A$1:$AS$38</definedName>
    <definedName name="_xlnm._FilterDatabase" localSheetId="1" hidden="1">'4-2'!$A$1:$Y$44</definedName>
    <definedName name="_xlnm._FilterDatabase" localSheetId="2" hidden="1">'4-3'!$A$1:$Y$38</definedName>
    <definedName name="_xlnm._FilterDatabase" localSheetId="3" hidden="1">'4-4'!$A$1:$Y$44</definedName>
    <definedName name="_xlnm._FilterDatabase" localSheetId="4" hidden="1">'4-5'!$A$1:$Y$48</definedName>
    <definedName name="_xlnm._FilterDatabase" localSheetId="5" hidden="1">'4-6'!$A$1:$Y$48</definedName>
    <definedName name="_xlnm._FilterDatabase" localSheetId="6" hidden="1">'4-7'!$A$1:$Y$48</definedName>
    <definedName name="_xlnm._FilterDatabase" localSheetId="7" hidden="1">'4-8'!$A$1:$Y$48</definedName>
    <definedName name="_xlnm._FilterDatabase" localSheetId="8" hidden="1">'4-9'!$A$1:$Y$48</definedName>
    <definedName name="_xlnm.Print_Area" localSheetId="0">'4-1'!$A$1:$X$48</definedName>
    <definedName name="_xlnm.Print_Area" localSheetId="9">'4-10'!$A$1:$W$48</definedName>
    <definedName name="_xlnm.Print_Area" localSheetId="10">'4-11'!$A$1:$X$48</definedName>
    <definedName name="_xlnm.Print_Area" localSheetId="11">'4-12'!$A$1:$X$44</definedName>
    <definedName name="_xlnm.Print_Area" localSheetId="12">'4-13'!$A$1:$Y$48</definedName>
    <definedName name="_xlnm.Print_Area" localSheetId="13">'4-14'!$A$1:$X$38</definedName>
    <definedName name="_xlnm.Print_Area" localSheetId="1">'4-2'!$A$1:$Y$44</definedName>
    <definedName name="_xlnm.Print_Area" localSheetId="2">'4-3'!$A$1:$Y$38</definedName>
    <definedName name="_xlnm.Print_Area" localSheetId="3">'4-4'!$A$1:$Y$44</definedName>
    <definedName name="_xlnm.Print_Area" localSheetId="4">'4-5'!$A$1:$Y$48</definedName>
    <definedName name="_xlnm.Print_Area" localSheetId="5">'4-6'!$A$1:$Y$48</definedName>
    <definedName name="_xlnm.Print_Area" localSheetId="6">'4-7'!$A$1:$Y$48</definedName>
    <definedName name="_xlnm.Print_Area" localSheetId="7">'4-8'!$A$1:$Y$48</definedName>
    <definedName name="_xlnm.Print_Area" localSheetId="8">'4-9'!$A$1:$Y$48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2" l="1"/>
  <c r="G44" i="44"/>
  <c r="W4" i="52" l="1"/>
  <c r="W4" i="51"/>
  <c r="W4" i="55" l="1"/>
  <c r="G53" i="43"/>
  <c r="G52" i="43"/>
  <c r="G51" i="43"/>
  <c r="G50" i="43"/>
  <c r="I49" i="44"/>
  <c r="I48" i="44"/>
  <c r="I47" i="44"/>
  <c r="I46" i="44"/>
  <c r="G54" i="43" l="1"/>
  <c r="I50" i="44"/>
  <c r="H53" i="42" l="1"/>
  <c r="H52" i="42"/>
  <c r="H51" i="42"/>
  <c r="H54" i="42" l="1"/>
  <c r="G52" i="31" l="1"/>
  <c r="G51" i="31"/>
  <c r="G50" i="31"/>
  <c r="G53" i="31" l="1"/>
  <c r="G47" i="34"/>
  <c r="F46" i="34"/>
  <c r="A46" i="34"/>
  <c r="R2" i="55"/>
  <c r="R1" i="55"/>
  <c r="P2" i="54"/>
  <c r="P1" i="54"/>
  <c r="E54" i="55"/>
  <c r="E53" i="55"/>
  <c r="E52" i="55"/>
  <c r="E51" i="55"/>
  <c r="E50" i="55"/>
  <c r="O48" i="55"/>
  <c r="D28" i="34" s="1"/>
  <c r="D46" i="34" s="1"/>
  <c r="I48" i="55"/>
  <c r="E1" i="55"/>
  <c r="A48" i="34"/>
  <c r="F47" i="34"/>
  <c r="A47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V4" i="43"/>
  <c r="E48" i="55" l="1"/>
  <c r="C28" i="34"/>
  <c r="C46" i="34" s="1"/>
  <c r="E55" i="55"/>
  <c r="E54" i="43"/>
  <c r="E53" i="43"/>
  <c r="E52" i="43"/>
  <c r="E51" i="43"/>
  <c r="E50" i="43"/>
  <c r="E28" i="34" l="1"/>
  <c r="E46" i="34" s="1"/>
  <c r="R2" i="53"/>
  <c r="E44" i="54" l="1"/>
  <c r="E43" i="54"/>
  <c r="E42" i="54"/>
  <c r="E41" i="54"/>
  <c r="E40" i="54"/>
  <c r="O38" i="54" l="1"/>
  <c r="H38" i="54"/>
  <c r="E1" i="54"/>
  <c r="C30" i="34" l="1"/>
  <c r="C47" i="34" s="1"/>
  <c r="D30" i="34"/>
  <c r="D47" i="34" s="1"/>
  <c r="D38" i="54"/>
  <c r="E45" i="54"/>
  <c r="D1" i="34"/>
  <c r="E1" i="44"/>
  <c r="E1" i="43"/>
  <c r="E1" i="42"/>
  <c r="E1" i="53"/>
  <c r="E1" i="52"/>
  <c r="E1" i="51"/>
  <c r="E1" i="50"/>
  <c r="E1" i="49"/>
  <c r="E1" i="48"/>
  <c r="E1" i="47"/>
  <c r="E1" i="46"/>
  <c r="V4" i="44"/>
  <c r="Q2" i="44"/>
  <c r="Q1" i="44"/>
  <c r="P2" i="43"/>
  <c r="P1" i="43"/>
  <c r="P2" i="42"/>
  <c r="P1" i="42"/>
  <c r="U4" i="42"/>
  <c r="W4" i="53"/>
  <c r="R1" i="53"/>
  <c r="R2" i="52"/>
  <c r="R1" i="52"/>
  <c r="R2" i="51"/>
  <c r="R1" i="51"/>
  <c r="W4" i="50"/>
  <c r="R2" i="50"/>
  <c r="R1" i="50"/>
  <c r="W4" i="49"/>
  <c r="R2" i="49"/>
  <c r="R1" i="49"/>
  <c r="W4" i="48"/>
  <c r="R2" i="48"/>
  <c r="R1" i="48"/>
  <c r="W4" i="47"/>
  <c r="R2" i="47"/>
  <c r="R1" i="47"/>
  <c r="W4" i="46"/>
  <c r="R2" i="46"/>
  <c r="R1" i="46"/>
  <c r="V4" i="31"/>
  <c r="Q2" i="31"/>
  <c r="Q1" i="31"/>
  <c r="E30" i="34" l="1"/>
  <c r="E47" i="34" s="1"/>
  <c r="E54" i="42"/>
  <c r="E53" i="42"/>
  <c r="E52" i="42"/>
  <c r="E51" i="42"/>
  <c r="E50" i="42"/>
  <c r="I48" i="52" l="1"/>
  <c r="E50" i="52"/>
  <c r="E51" i="52"/>
  <c r="E52" i="52"/>
  <c r="E53" i="52"/>
  <c r="E54" i="52"/>
  <c r="E55" i="52" l="1"/>
  <c r="E50" i="44" l="1"/>
  <c r="E49" i="44"/>
  <c r="E48" i="44"/>
  <c r="E47" i="44"/>
  <c r="E46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E50" i="46"/>
  <c r="E49" i="46"/>
  <c r="E48" i="46"/>
  <c r="E47" i="46"/>
  <c r="E46" i="46"/>
  <c r="E54" i="31"/>
  <c r="E53" i="31"/>
  <c r="E52" i="31"/>
  <c r="E51" i="31"/>
  <c r="E50" i="31"/>
  <c r="H6" i="34" l="1"/>
  <c r="H10" i="34"/>
  <c r="H4" i="34"/>
  <c r="H8" i="34"/>
  <c r="H12" i="34"/>
  <c r="E55" i="49"/>
  <c r="E51" i="48"/>
  <c r="E55" i="50"/>
  <c r="E55" i="53"/>
  <c r="E55" i="43"/>
  <c r="E55" i="42"/>
  <c r="E51" i="44"/>
  <c r="E55" i="51"/>
  <c r="H14" i="34" l="1"/>
  <c r="E45" i="47"/>
  <c r="E51" i="46"/>
  <c r="I48" i="31"/>
  <c r="M44" i="44" l="1"/>
  <c r="C26" i="34"/>
  <c r="N48" i="43"/>
  <c r="D24" i="34" s="1"/>
  <c r="D44" i="34" s="1"/>
  <c r="H48" i="43"/>
  <c r="C24" i="34" s="1"/>
  <c r="N48" i="42"/>
  <c r="D22" i="34" s="1"/>
  <c r="D43" i="34" s="1"/>
  <c r="H48" i="42"/>
  <c r="C22" i="34" s="1"/>
  <c r="O48" i="53"/>
  <c r="D20" i="34" s="1"/>
  <c r="D42" i="34" s="1"/>
  <c r="I48" i="53"/>
  <c r="C20" i="34" s="1"/>
  <c r="O48" i="52"/>
  <c r="C18" i="34"/>
  <c r="O48" i="51"/>
  <c r="D16" i="34" s="1"/>
  <c r="I48" i="51"/>
  <c r="C16" i="34" s="1"/>
  <c r="O48" i="50"/>
  <c r="D14" i="34" s="1"/>
  <c r="D39" i="34" s="1"/>
  <c r="I48" i="50"/>
  <c r="C14" i="34" s="1"/>
  <c r="O48" i="49"/>
  <c r="D12" i="34" s="1"/>
  <c r="D38" i="34" s="1"/>
  <c r="I48" i="49"/>
  <c r="O44" i="48"/>
  <c r="D10" i="34" s="1"/>
  <c r="D37" i="34" s="1"/>
  <c r="I44" i="48"/>
  <c r="C10" i="34" s="1"/>
  <c r="O38" i="47"/>
  <c r="D8" i="34" s="1"/>
  <c r="D36" i="34" s="1"/>
  <c r="I38" i="47"/>
  <c r="C8" i="34" s="1"/>
  <c r="O44" i="46"/>
  <c r="D6" i="34" s="1"/>
  <c r="D35" i="34" s="1"/>
  <c r="I44" i="46"/>
  <c r="C6" i="34" s="1"/>
  <c r="O48" i="31"/>
  <c r="D40" i="34" l="1"/>
  <c r="C44" i="34"/>
  <c r="E24" i="34"/>
  <c r="E44" i="34" s="1"/>
  <c r="C43" i="34"/>
  <c r="E22" i="34"/>
  <c r="E43" i="34" s="1"/>
  <c r="C42" i="34"/>
  <c r="E20" i="34"/>
  <c r="E42" i="34" s="1"/>
  <c r="C41" i="34"/>
  <c r="C40" i="34"/>
  <c r="E16" i="34"/>
  <c r="C37" i="34"/>
  <c r="E10" i="34"/>
  <c r="C35" i="34"/>
  <c r="E6" i="34"/>
  <c r="C39" i="34"/>
  <c r="E14" i="34"/>
  <c r="C36" i="34"/>
  <c r="E8" i="34"/>
  <c r="D26" i="34"/>
  <c r="D45" i="34" s="1"/>
  <c r="D18" i="34"/>
  <c r="D41" i="34" s="1"/>
  <c r="E48" i="52"/>
  <c r="E44" i="46"/>
  <c r="E48" i="42"/>
  <c r="E48" i="53"/>
  <c r="D44" i="44"/>
  <c r="E44" i="48"/>
  <c r="E38" i="47"/>
  <c r="E48" i="49"/>
  <c r="E48" i="51"/>
  <c r="E48" i="50"/>
  <c r="E48" i="43"/>
  <c r="C12" i="34"/>
  <c r="D4" i="34"/>
  <c r="D34" i="34" s="1"/>
  <c r="E18" i="34" l="1"/>
  <c r="E41" i="34" s="1"/>
  <c r="C38" i="34"/>
  <c r="E12" i="34"/>
  <c r="E38" i="34" s="1"/>
  <c r="C45" i="34"/>
  <c r="E26" i="34"/>
  <c r="E45" i="34" s="1"/>
  <c r="D32" i="34"/>
  <c r="D48" i="34" s="1"/>
  <c r="E40" i="34"/>
  <c r="E35" i="34"/>
  <c r="C4" i="34"/>
  <c r="E37" i="34"/>
  <c r="E55" i="31"/>
  <c r="E48" i="31"/>
  <c r="C34" i="34" l="1"/>
  <c r="E4" i="34"/>
  <c r="E34" i="34" s="1"/>
  <c r="C32" i="34"/>
  <c r="C48" i="34" s="1"/>
  <c r="E39" i="34"/>
  <c r="E36" i="34"/>
  <c r="E32" i="34" l="1"/>
  <c r="E48" i="34" s="1"/>
</calcChain>
</file>

<file path=xl/sharedStrings.xml><?xml version="1.0" encoding="utf-8"?>
<sst xmlns="http://schemas.openxmlformats.org/spreadsheetml/2006/main" count="2585" uniqueCount="1049">
  <si>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</si>
  <si>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</si>
  <si>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</si>
  <si>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</si>
  <si>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</si>
  <si>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</si>
  <si>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</si>
  <si>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</si>
  <si>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</si>
  <si>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</si>
  <si>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</si>
  <si>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</si>
  <si>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</si>
  <si>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</si>
  <si>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</si>
  <si>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</si>
  <si>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</si>
  <si>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</si>
  <si>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</si>
  <si>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</si>
  <si>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</si>
  <si>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</si>
  <si>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</si>
  <si>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</si>
  <si>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</si>
  <si>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</si>
  <si>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</si>
  <si>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</si>
  <si>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ม.4/1</t>
  </si>
  <si>
    <t>ม.4/2</t>
  </si>
  <si>
    <t>ม.4/3</t>
  </si>
  <si>
    <t>ม.4/4</t>
  </si>
  <si>
    <t>ม.4/5</t>
  </si>
  <si>
    <t>ม.4/6</t>
  </si>
  <si>
    <t>ม.4/7</t>
  </si>
  <si>
    <t>ม.4/8</t>
  </si>
  <si>
    <t>ม.4/9</t>
  </si>
  <si>
    <t>ม.4/10</t>
  </si>
  <si>
    <t>ม.4/11</t>
  </si>
  <si>
    <t>ม.4/12</t>
  </si>
  <si>
    <t xml:space="preserve">จำนวนนักเรียนชั้น ม.4  </t>
  </si>
  <si>
    <t>กลุ่มภาษา</t>
  </si>
  <si>
    <t>GIFTED</t>
  </si>
  <si>
    <t>นางสาวโสรยา  พัฒทวี</t>
  </si>
  <si>
    <t>นางนุจรี  มณีจันทร์</t>
  </si>
  <si>
    <t>นายนิคม  ทิศแก้ว</t>
  </si>
  <si>
    <t>นายทรงพล  คล้ายเพชร</t>
  </si>
  <si>
    <t>นางสาววรารัตน์  เมืองแมน</t>
  </si>
  <si>
    <t>หัวหน้าระดับ</t>
  </si>
  <si>
    <t xml:space="preserve">      โรงเรียนสุราษฎร์ธานี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</si>
  <si>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</si>
  <si>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</si>
  <si>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</si>
  <si>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</si>
  <si>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เดิม</t>
  </si>
  <si>
    <t>ม.4/13</t>
  </si>
  <si>
    <t>นางสาวสุมนทิพย์  ทิพย์หนู</t>
  </si>
  <si>
    <t xml:space="preserve">      ชั้นมัธยมศึกษาปีที่ 4/1    </t>
  </si>
  <si>
    <t xml:space="preserve">      ชั้นมัธยมศึกษาปีที่ 4/2    </t>
  </si>
  <si>
    <t xml:space="preserve">      ชั้นมัธยมศึกษาปีที่ 4/3    </t>
  </si>
  <si>
    <t xml:space="preserve">      ชั้นมัธยมศึกษาปีที่ 4/4    </t>
  </si>
  <si>
    <t xml:space="preserve">    โรงเรียนสุราษฎร์ธานี</t>
  </si>
  <si>
    <t xml:space="preserve">      ชั้นมัธยมศึกษาปีที่ 4/5    </t>
  </si>
  <si>
    <t xml:space="preserve">      ชั้นมัธยมศึกษาปีที่ 4/6    </t>
  </si>
  <si>
    <t xml:space="preserve">      ชั้นมัธยมศึกษาปีที่ 4/7    </t>
  </si>
  <si>
    <t xml:space="preserve">      ชั้นมัธยมศึกษาปีที่ 4/8    </t>
  </si>
  <si>
    <t xml:space="preserve">      ชั้นมัธยมศึกษาปีที่ 4/9    </t>
  </si>
  <si>
    <t xml:space="preserve">      ชั้นมัธยมศึกษาปีที่ 4/10    </t>
  </si>
  <si>
    <t xml:space="preserve">      ชั้นมัธยมศึกษาปีที่ 4/11    </t>
  </si>
  <si>
    <t xml:space="preserve">      ชั้นมัธยมศึกษาปีที่ 4/12    </t>
  </si>
  <si>
    <t>แผนการเรียนศิลป์-คำนวณ</t>
  </si>
  <si>
    <t>รองหัวหน้าระดับฝ่ายกิจการฯ</t>
  </si>
  <si>
    <t>พักการเรียน</t>
  </si>
  <si>
    <t>นางสาวปัณณพร  โอมี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</si>
  <si>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</si>
  <si>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</si>
  <si>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โครงการส่งเสริมความสามารถพิเศษด้านภาษา / (Gifted)</t>
  </si>
  <si>
    <t>ญ</t>
  </si>
  <si>
    <t>แผนการเรียนวิทยาศาสตร์ - คณิตศาสตร์ และโครงการส่งเสริมผู้มีความสามารถพิเศษด้านคณิตศาสตร์และภาษา(Gifted)</t>
  </si>
  <si>
    <t>โครงการส่งเสริมความสามารถด้านศิลปศาสตร์</t>
  </si>
  <si>
    <t>GIFTED/ กลุ่มภาษา</t>
  </si>
  <si>
    <t>ม.4/14</t>
  </si>
  <si>
    <t xml:space="preserve">         ชั้นมัธยมศึกษาปีที่ 4/14   </t>
  </si>
  <si>
    <t>***พักการเรียน</t>
  </si>
  <si>
    <t>***นักเรียนแลกเปลี่ยน</t>
  </si>
  <si>
    <t xml:space="preserve">      ชั้นมัธยมศึกษาปีที่ 4/13    </t>
  </si>
  <si>
    <t>นักเรียนพักการเรียน / นักเรียนที่ไปศึกษาต่อต่างประเทศ (โครงการแลกเปลี่ยน)</t>
  </si>
  <si>
    <t>แผนการเรียนวิทยาศาสตร์ - คณิตศาสตร์ (วิทยาศาสตร์พลังสิบ)</t>
  </si>
  <si>
    <t>นายจิรัฏฐ์  เนียนเถ้อ</t>
  </si>
  <si>
    <t>นางสาวธิดารัตน์ ทองสีนวล</t>
  </si>
  <si>
    <t>นางวรพงศ์   สองเมือง</t>
  </si>
  <si>
    <t>ช</t>
  </si>
  <si>
    <t>อังกฤษ</t>
  </si>
  <si>
    <t>คณิต</t>
  </si>
  <si>
    <t>ไทย</t>
  </si>
  <si>
    <t>ชาลิสา</t>
  </si>
  <si>
    <t>อนาวิล</t>
  </si>
  <si>
    <t>ชนิสรา</t>
  </si>
  <si>
    <t>สุระพร</t>
  </si>
  <si>
    <t>พัฒเสน</t>
  </si>
  <si>
    <t>ปุณณวิช</t>
  </si>
  <si>
    <t>ชูศรี</t>
  </si>
  <si>
    <t>ศรีเมือง</t>
  </si>
  <si>
    <t>ค้าเจริญ</t>
  </si>
  <si>
    <t>ง่วนชู</t>
  </si>
  <si>
    <t>แผนการเรียนศิลป์-ภาษา</t>
  </si>
  <si>
    <t>จีน</t>
  </si>
  <si>
    <t>ฝรั่งเศส</t>
  </si>
  <si>
    <t>ญี่ปุ่น</t>
  </si>
  <si>
    <t>นางอิสราพร เดชะราช</t>
  </si>
  <si>
    <t>นางสาวไอยลดา สอนมี</t>
  </si>
  <si>
    <t>นายชาญณรงค์ ชูจิต</t>
  </si>
  <si>
    <t>นางสาวปวีณา แดงนาวา</t>
  </si>
  <si>
    <t>นายพฤติกรณ์ จะรา</t>
  </si>
  <si>
    <t>นางอุทุมภรณ์ ชโลธร</t>
  </si>
  <si>
    <t>นางปัทมา ทองถึ</t>
  </si>
  <si>
    <t>นางอมรรัตน์ โสกรรณิตย์</t>
  </si>
  <si>
    <t>นางยุวรัตน์ บุญทวีวัฒน์</t>
  </si>
  <si>
    <t>นางเนาวนิต คงสุทธิ์</t>
  </si>
  <si>
    <t>นางฐิติมา คงคากุล</t>
  </si>
  <si>
    <t>.......................</t>
  </si>
  <si>
    <t>........................</t>
  </si>
  <si>
    <t>.....................</t>
  </si>
  <si>
    <t>นายวรพงศ์ สองเมือง</t>
  </si>
  <si>
    <t>ณฐิตา</t>
  </si>
  <si>
    <t>เหล่าทองกุล</t>
  </si>
  <si>
    <t>รัชชานนท์</t>
  </si>
  <si>
    <t>แซ่โอ้ว</t>
  </si>
  <si>
    <t>พีรวิชญ์</t>
  </si>
  <si>
    <t>จริยาพจน์</t>
  </si>
  <si>
    <t>ต่อวงศ์</t>
  </si>
  <si>
    <t>เกตุแสง</t>
  </si>
  <si>
    <t>คุณัญญา</t>
  </si>
  <si>
    <t>วงษ์นุ่น</t>
  </si>
  <si>
    <t>อินทรโท</t>
  </si>
  <si>
    <t>กฤติน</t>
  </si>
  <si>
    <t>สุทธิจุฑามณี</t>
  </si>
  <si>
    <t>อคิริญชย์</t>
  </si>
  <si>
    <t>หนูขำ</t>
  </si>
  <si>
    <t>วิสสุตา</t>
  </si>
  <si>
    <t>วันมณีศรีบงกช</t>
  </si>
  <si>
    <t>ชัยนิตฐ์</t>
  </si>
  <si>
    <t>หนูทับ</t>
  </si>
  <si>
    <t>ปาณิสรา</t>
  </si>
  <si>
    <t>ปรียากร</t>
  </si>
  <si>
    <t>ตฤณ</t>
  </si>
  <si>
    <t>นวลจริง</t>
  </si>
  <si>
    <t>กิตติภพ</t>
  </si>
  <si>
    <t>สุขเจริญ</t>
  </si>
  <si>
    <t>บวรลักษณ์</t>
  </si>
  <si>
    <t>เเซ่อ๋อง</t>
  </si>
  <si>
    <t>นนน</t>
  </si>
  <si>
    <t>คุ้มทอง</t>
  </si>
  <si>
    <t>ชยธร</t>
  </si>
  <si>
    <t>กุลจิตติสำราญ</t>
  </si>
  <si>
    <t>ธนกฤติ</t>
  </si>
  <si>
    <t>เพ็งประไพ</t>
  </si>
  <si>
    <t>พิชามลชุ์</t>
  </si>
  <si>
    <t>ทองจันทร์</t>
  </si>
  <si>
    <t>ภูมิธาดา</t>
  </si>
  <si>
    <t>สมฟู</t>
  </si>
  <si>
    <t>นภัสสร</t>
  </si>
  <si>
    <t>ไอศวรรย์วงศ์</t>
  </si>
  <si>
    <t>คณิศ</t>
  </si>
  <si>
    <t>คงแก้ว</t>
  </si>
  <si>
    <t>ณัฐกฤตา</t>
  </si>
  <si>
    <t>วิชชุไตรภพ</t>
  </si>
  <si>
    <t>มนัสนันท์</t>
  </si>
  <si>
    <t>จันทร์สมมิตร</t>
  </si>
  <si>
    <t>ณัฐพงศ์</t>
  </si>
  <si>
    <t>ดิศแพทย์</t>
  </si>
  <si>
    <t>นิธิศ</t>
  </si>
  <si>
    <t>ลิ่มประเสริฐวงศ์</t>
  </si>
  <si>
    <t>ปรัช</t>
  </si>
  <si>
    <t>รุ่มจิตร</t>
  </si>
  <si>
    <t>วราคณา</t>
  </si>
  <si>
    <t>พลายจันทร์</t>
  </si>
  <si>
    <t>ธมลวรรณ</t>
  </si>
  <si>
    <t>อินทวงค์</t>
  </si>
  <si>
    <t>กัลยาณี</t>
  </si>
  <si>
    <t>ผลอุดม</t>
  </si>
  <si>
    <t>ปัญจมาภรณ์</t>
  </si>
  <si>
    <t>ทองสหธรรม</t>
  </si>
  <si>
    <t>พิชชาภัทร</t>
  </si>
  <si>
    <t>อนุรักษ์</t>
  </si>
  <si>
    <t>ปุณยวีร์</t>
  </si>
  <si>
    <t>สุวรรณรัตน์</t>
  </si>
  <si>
    <t>จิรภัทร</t>
  </si>
  <si>
    <t>อินทร์ปรางค์</t>
  </si>
  <si>
    <t>กานต์พิชชา</t>
  </si>
  <si>
    <t>อิ้ววังโส</t>
  </si>
  <si>
    <t>เหล่าพัทรเกษม</t>
  </si>
  <si>
    <t>ภัทราพร</t>
  </si>
  <si>
    <t>ชาวคีรี</t>
  </si>
  <si>
    <t>ณฐมน</t>
  </si>
  <si>
    <t>สวัสดิ์ชูแก้ว</t>
  </si>
  <si>
    <t>เปรมชนก</t>
  </si>
  <si>
    <t>ทิพย์บรรพต</t>
  </si>
  <si>
    <t>แทนธรรม</t>
  </si>
  <si>
    <t>ภิรมย์รักษ์</t>
  </si>
  <si>
    <t>วิพุธดนัย</t>
  </si>
  <si>
    <t>ภาคภูมิ</t>
  </si>
  <si>
    <t>ธนัญญา</t>
  </si>
  <si>
    <t>ทองสุข</t>
  </si>
  <si>
    <t>พิชามญชุ์</t>
  </si>
  <si>
    <t>เบญจมาศ</t>
  </si>
  <si>
    <t>ชนาธิป</t>
  </si>
  <si>
    <t>พิชญะอนันต์กุล</t>
  </si>
  <si>
    <t>แจ้งวรวิชญา</t>
  </si>
  <si>
    <t>บัวแย้ม</t>
  </si>
  <si>
    <t>ขันปาน</t>
  </si>
  <si>
    <t>เทพเลื่อน</t>
  </si>
  <si>
    <t>ชูจันทร์</t>
  </si>
  <si>
    <t>วิศรุต</t>
  </si>
  <si>
    <t>นภกมล</t>
  </si>
  <si>
    <t>สวนานนท์</t>
  </si>
  <si>
    <t>ภัชญพร</t>
  </si>
  <si>
    <t>อกอุ่น</t>
  </si>
  <si>
    <t>ธนัชชา</t>
  </si>
  <si>
    <t>เกื้อสกุล</t>
  </si>
  <si>
    <t>ธรรมจักร</t>
  </si>
  <si>
    <t>กรายแก้ว</t>
  </si>
  <si>
    <t>ฉัตรเมธี</t>
  </si>
  <si>
    <t>พงศภัค</t>
  </si>
  <si>
    <t>กมลชนก</t>
  </si>
  <si>
    <t>ทรรศชนก</t>
  </si>
  <si>
    <t>นภัสดล</t>
  </si>
  <si>
    <t>ชนาภา</t>
  </si>
  <si>
    <t>ณัฐนิชา</t>
  </si>
  <si>
    <t>ศักดิ์พล</t>
  </si>
  <si>
    <t>นรีจิตรา</t>
  </si>
  <si>
    <t>กันยกร</t>
  </si>
  <si>
    <t>กัปตัน</t>
  </si>
  <si>
    <t>ธันฐกรณ์</t>
  </si>
  <si>
    <t>อลิสา</t>
  </si>
  <si>
    <t>นิลพัทธ์</t>
  </si>
  <si>
    <t>กัณฐมณี</t>
  </si>
  <si>
    <t>ภูริณัฐ</t>
  </si>
  <si>
    <t>กฤตชณัฐพงศ์</t>
  </si>
  <si>
    <t>นานนท์</t>
  </si>
  <si>
    <t>ณัฏฐกร</t>
  </si>
  <si>
    <t>อลีนตา</t>
  </si>
  <si>
    <t>รักษ์ตระกูล</t>
  </si>
  <si>
    <t>ปิ่ณขวัญ</t>
  </si>
  <si>
    <t>ณัชชา</t>
  </si>
  <si>
    <t>ศุภวิชญ์</t>
  </si>
  <si>
    <t>พิศวัฒ</t>
  </si>
  <si>
    <t>รักชาติ</t>
  </si>
  <si>
    <t>แก้วกาญจน์</t>
  </si>
  <si>
    <t>อรรณพ</t>
  </si>
  <si>
    <t>เรืองนรา</t>
  </si>
  <si>
    <t>ลวณะสกล</t>
  </si>
  <si>
    <t>อินทจักร</t>
  </si>
  <si>
    <t>มานะพัฒนพงศ์</t>
  </si>
  <si>
    <t>โคตรุชัย</t>
  </si>
  <si>
    <t>อรุณสกุล</t>
  </si>
  <si>
    <t>เกษมกิจโภคิน</t>
  </si>
  <si>
    <t>ถ้ำจันทร์</t>
  </si>
  <si>
    <t>ชนะแก้ว</t>
  </si>
  <si>
    <t>โตะหะ</t>
  </si>
  <si>
    <t>กลั่นนิเวศ</t>
  </si>
  <si>
    <t>ไทยเกิด</t>
  </si>
  <si>
    <t>สุนทร</t>
  </si>
  <si>
    <t>คมกล้า</t>
  </si>
  <si>
    <t>หนูเนียม</t>
  </si>
  <si>
    <t>ชัยยศ</t>
  </si>
  <si>
    <t>วิเศษคณากุล</t>
  </si>
  <si>
    <t>ธาระปราบ</t>
  </si>
  <si>
    <t>สุขอุ่น</t>
  </si>
  <si>
    <t>สันติพนาวงศ์</t>
  </si>
  <si>
    <t>ธันย์ชนก</t>
  </si>
  <si>
    <t xml:space="preserve">ปุณณัตถ์ </t>
  </si>
  <si>
    <t>ยิ้มละไม</t>
  </si>
  <si>
    <t xml:space="preserve">ธนดล </t>
  </si>
  <si>
    <t>ดาวเรือง</t>
  </si>
  <si>
    <t xml:space="preserve">ติณห์ </t>
  </si>
  <si>
    <t>นาควรรณ</t>
  </si>
  <si>
    <t xml:space="preserve">พูลภัสสร </t>
  </si>
  <si>
    <t>ฤกษ์ยาม</t>
  </si>
  <si>
    <t xml:space="preserve">บวรลักษณ์ </t>
  </si>
  <si>
    <t>นวลคล้าย</t>
  </si>
  <si>
    <t xml:space="preserve">กัญญาณัฐ </t>
  </si>
  <si>
    <t>แก้วกันรัตน์</t>
  </si>
  <si>
    <t xml:space="preserve">อัคคนิติ </t>
  </si>
  <si>
    <t>เรืองวุฒิ</t>
  </si>
  <si>
    <t xml:space="preserve">จิรัฏฐ์ </t>
  </si>
  <si>
    <t>นิ่มนวลศรี</t>
  </si>
  <si>
    <t xml:space="preserve">ฆฤต </t>
  </si>
  <si>
    <t>อินทร์จันทร์</t>
  </si>
  <si>
    <t xml:space="preserve">แพรวพิชชา </t>
  </si>
  <si>
    <t>พุธสุข</t>
  </si>
  <si>
    <t xml:space="preserve">ชวภณ </t>
  </si>
  <si>
    <t>สาครพานิช</t>
  </si>
  <si>
    <t xml:space="preserve">นันทิพัฒน์ </t>
  </si>
  <si>
    <t>เมืองชู</t>
  </si>
  <si>
    <t xml:space="preserve">รชต </t>
  </si>
  <si>
    <t>ธนอดิโรจน์</t>
  </si>
  <si>
    <t xml:space="preserve">วชิรญาณ์ </t>
  </si>
  <si>
    <t>เหล่าประสิทธิ์</t>
  </si>
  <si>
    <t xml:space="preserve">พัฒธนรักษ์ </t>
  </si>
  <si>
    <t>วิจิตรนภากุล</t>
  </si>
  <si>
    <t xml:space="preserve">เวชพิสิฐ </t>
  </si>
  <si>
    <t>วงศ์เวชสวัสดิ์</t>
  </si>
  <si>
    <t xml:space="preserve">วรัทยา </t>
  </si>
  <si>
    <t>สุรวุฒิสกุล</t>
  </si>
  <si>
    <t xml:space="preserve">อนันดา </t>
  </si>
  <si>
    <t>สุภาวิทย์</t>
  </si>
  <si>
    <t xml:space="preserve">นันทิชา </t>
  </si>
  <si>
    <t>สุขะประดิษฐ</t>
  </si>
  <si>
    <t xml:space="preserve">ภฤศ </t>
  </si>
  <si>
    <t>ถิระรุ่งเรือง</t>
  </si>
  <si>
    <t>ฐปณต</t>
  </si>
  <si>
    <t>ลอยวิรัตน์</t>
  </si>
  <si>
    <t xml:space="preserve">ภัณฑิรา </t>
  </si>
  <si>
    <t>ทองสินธุ์</t>
  </si>
  <si>
    <t xml:space="preserve">พรปวีณ์ </t>
  </si>
  <si>
    <t>พันธุ์วิชาติกุล</t>
  </si>
  <si>
    <t xml:space="preserve">ตรัย </t>
  </si>
  <si>
    <t>จันทรังสิกุล</t>
  </si>
  <si>
    <t xml:space="preserve">ปภาดา </t>
  </si>
  <si>
    <t>วงศ์รัตนะ</t>
  </si>
  <si>
    <t xml:space="preserve">คณัสนันท์ </t>
  </si>
  <si>
    <t>อินทรประเสริฐ</t>
  </si>
  <si>
    <t>เขียวแดง</t>
  </si>
  <si>
    <t>จารุกิตติ์</t>
  </si>
  <si>
    <t xml:space="preserve">ณัฐพงศ์ </t>
  </si>
  <si>
    <t>หมื่นรินทร์</t>
  </si>
  <si>
    <t xml:space="preserve">ไทยรัฐ </t>
  </si>
  <si>
    <t>ก๋งเม่ง</t>
  </si>
  <si>
    <t xml:space="preserve">อริญชย์ </t>
  </si>
  <si>
    <t>เหล่าสกุล</t>
  </si>
  <si>
    <t xml:space="preserve">ภูริณัฐ </t>
  </si>
  <si>
    <t>ศักดิ์สวัสดิ์</t>
  </si>
  <si>
    <t xml:space="preserve">รณสิทธิ </t>
  </si>
  <si>
    <t>น้ำขาว</t>
  </si>
  <si>
    <t xml:space="preserve">ธีรนาฏ </t>
  </si>
  <si>
    <t>ราชรักษ์</t>
  </si>
  <si>
    <t xml:space="preserve">กฤตนนท์ </t>
  </si>
  <si>
    <t>ผลสวัสดิ์</t>
  </si>
  <si>
    <t xml:space="preserve">ปรานต์ </t>
  </si>
  <si>
    <t>ธนาโรจน์</t>
  </si>
  <si>
    <t xml:space="preserve">ธนพร </t>
  </si>
  <si>
    <t>แก้วขาว</t>
  </si>
  <si>
    <t xml:space="preserve">นภิชสรา </t>
  </si>
  <si>
    <t>อาภรณ์</t>
  </si>
  <si>
    <t xml:space="preserve">พจณิชา </t>
  </si>
  <si>
    <t>เพชรรัตน์</t>
  </si>
  <si>
    <t xml:space="preserve">พสุเทพ </t>
  </si>
  <si>
    <t>ศิลมะโย</t>
  </si>
  <si>
    <t xml:space="preserve">กิตติธัช </t>
  </si>
  <si>
    <t>เหมะ</t>
  </si>
  <si>
    <t xml:space="preserve">กฤติน </t>
  </si>
  <si>
    <t>ลิ่มเจริญชาติ</t>
  </si>
  <si>
    <t xml:space="preserve">พิรชัช </t>
  </si>
  <si>
    <t>สดศรี</t>
  </si>
  <si>
    <t xml:space="preserve">อเนชา </t>
  </si>
  <si>
    <t>เส้งวั่น</t>
  </si>
  <si>
    <t xml:space="preserve">หยาดพิรุณ </t>
  </si>
  <si>
    <t>อู้สกุลวัฒนา</t>
  </si>
  <si>
    <t xml:space="preserve">เกณิกา </t>
  </si>
  <si>
    <t>นาควิจิตร</t>
  </si>
  <si>
    <t xml:space="preserve">ปิติวัฒน์ </t>
  </si>
  <si>
    <t>โยธารักษ์</t>
  </si>
  <si>
    <t xml:space="preserve">รวิสรา </t>
  </si>
  <si>
    <t>คงปลอด</t>
  </si>
  <si>
    <t xml:space="preserve">ธนวัฒน์ </t>
  </si>
  <si>
    <t>จ่าแก้ว</t>
  </si>
  <si>
    <t xml:space="preserve">ธัญญสรณ์ </t>
  </si>
  <si>
    <t>ชูศร</t>
  </si>
  <si>
    <t xml:space="preserve">วรินทร </t>
  </si>
  <si>
    <t>เซี่ยงฉิน</t>
  </si>
  <si>
    <t xml:space="preserve">วรัชยา </t>
  </si>
  <si>
    <t>คงเสน่ห์</t>
  </si>
  <si>
    <t xml:space="preserve">กันต์ศักดิ์ </t>
  </si>
  <si>
    <t>แซ่เล่า</t>
  </si>
  <si>
    <t xml:space="preserve">ชนิสรา </t>
  </si>
  <si>
    <t>คนเจน</t>
  </si>
  <si>
    <t xml:space="preserve">ภีม </t>
  </si>
  <si>
    <t>หวังมุทิตากุล</t>
  </si>
  <si>
    <t xml:space="preserve">กันตินันท์ </t>
  </si>
  <si>
    <t>ไตรศร</t>
  </si>
  <si>
    <t xml:space="preserve">อาทิตยา </t>
  </si>
  <si>
    <t>ชูเชิด</t>
  </si>
  <si>
    <t xml:space="preserve">ณภัทร </t>
  </si>
  <si>
    <t>พรพุทธานนท์</t>
  </si>
  <si>
    <t xml:space="preserve">คณธัช </t>
  </si>
  <si>
    <t>อักษรสม</t>
  </si>
  <si>
    <t xml:space="preserve">ณัฐณิชา </t>
  </si>
  <si>
    <t>สังข์ทองงาม</t>
  </si>
  <si>
    <t xml:space="preserve">จิรภัทร </t>
  </si>
  <si>
    <t>พรมแก้ว</t>
  </si>
  <si>
    <t xml:space="preserve">ณัฏฐณิชา </t>
  </si>
  <si>
    <t>ศรีน้อย</t>
  </si>
  <si>
    <t xml:space="preserve">รรรรรร </t>
  </si>
  <si>
    <t>วิชัยดิษฐ</t>
  </si>
  <si>
    <t>อภิรักษ์</t>
  </si>
  <si>
    <t>ขุนทองเเก้ว</t>
  </si>
  <si>
    <t>ยศกร</t>
  </si>
  <si>
    <t>ช่วยมณี</t>
  </si>
  <si>
    <t>กิตติพงศ์</t>
  </si>
  <si>
    <t>กลั่นสุวรรณ</t>
  </si>
  <si>
    <t>ญาณพัฒน์</t>
  </si>
  <si>
    <t>คฤหเดช</t>
  </si>
  <si>
    <t>ชยุดา</t>
  </si>
  <si>
    <t>ประจันบาน</t>
  </si>
  <si>
    <t>ธนภัทร</t>
  </si>
  <si>
    <t>สาริพัฒน์</t>
  </si>
  <si>
    <t>ทีป์ตเทพ</t>
  </si>
  <si>
    <t>จันทรโชติ</t>
  </si>
  <si>
    <t>ศุภณัฐ</t>
  </si>
  <si>
    <t>อดุลยานุโกศล</t>
  </si>
  <si>
    <t>ปภังกร</t>
  </si>
  <si>
    <t>ภูมิผักแว่น</t>
  </si>
  <si>
    <t>อเล็กซานเดอร์</t>
  </si>
  <si>
    <t>คัทสตัลเลอร์</t>
  </si>
  <si>
    <t>อินทสโร</t>
  </si>
  <si>
    <t>เปรมพระพร</t>
  </si>
  <si>
    <t>ศรีมุข</t>
  </si>
  <si>
    <t>พิชญาภา</t>
  </si>
  <si>
    <t>สมบูรณ์</t>
  </si>
  <si>
    <t>ปิยาภัทร์</t>
  </si>
  <si>
    <t>ทิพย์บำรุง</t>
  </si>
  <si>
    <t>กัลยกร</t>
  </si>
  <si>
    <t>ประทุมสุวรรณ</t>
  </si>
  <si>
    <t>นันธิยา</t>
  </si>
  <si>
    <t>ชูเพชรพงษ์</t>
  </si>
  <si>
    <t>กชพรรณ</t>
  </si>
  <si>
    <t>วงศ์กรด</t>
  </si>
  <si>
    <t>พรชนก</t>
  </si>
  <si>
    <t>เนตร์ขำ</t>
  </si>
  <si>
    <t>พุดน้ำบุศน์</t>
  </si>
  <si>
    <t>เลิศปิยะธนากุล</t>
  </si>
  <si>
    <t>อรัญนิซี่</t>
  </si>
  <si>
    <t>ณ รังษี</t>
  </si>
  <si>
    <t>นภสร</t>
  </si>
  <si>
    <t>พลดี</t>
  </si>
  <si>
    <t>เกวลิน</t>
  </si>
  <si>
    <t>ชลธารสฤษฏ์</t>
  </si>
  <si>
    <t>เขมิสรา</t>
  </si>
  <si>
    <t>จันทบูรณ์</t>
  </si>
  <si>
    <t>กนิษฐา</t>
  </si>
  <si>
    <t>จิตรัตน์</t>
  </si>
  <si>
    <t>ฐาป่นณ์</t>
  </si>
  <si>
    <t>เพ็ชรขุ้ม</t>
  </si>
  <si>
    <t>นันท์นภัส</t>
  </si>
  <si>
    <t>สุทธิรักษ์</t>
  </si>
  <si>
    <t>รัชนาท</t>
  </si>
  <si>
    <t>สิงพรหม</t>
  </si>
  <si>
    <t>ภูริภพ</t>
  </si>
  <si>
    <t>รัศมีวิชัย</t>
  </si>
  <si>
    <t>คเณศวร</t>
  </si>
  <si>
    <t>พนาลี</t>
  </si>
  <si>
    <t>ชัชพงศ์</t>
  </si>
  <si>
    <t>หนูแดง</t>
  </si>
  <si>
    <t>ณกฤษ</t>
  </si>
  <si>
    <t>ทองรัตน์</t>
  </si>
  <si>
    <t>ฐิติพงศ์</t>
  </si>
  <si>
    <t>เนียมทอง</t>
  </si>
  <si>
    <t>คามิน</t>
  </si>
  <si>
    <t>โพธิจันทร์</t>
  </si>
  <si>
    <t>ปรีดิพัทธ์</t>
  </si>
  <si>
    <t>พรมจันทร์</t>
  </si>
  <si>
    <t>เจ้าพระยา</t>
  </si>
  <si>
    <t>อินทร์แก้ว</t>
  </si>
  <si>
    <t>ภรสริญ</t>
  </si>
  <si>
    <t>ภูมิทวีปัญญา</t>
  </si>
  <si>
    <t>ทัตพิชา</t>
  </si>
  <si>
    <t>คงจินดา</t>
  </si>
  <si>
    <t>นัดดา</t>
  </si>
  <si>
    <t>บุญกลับ</t>
  </si>
  <si>
    <t>ณภัทร</t>
  </si>
  <si>
    <t>เตชะวัฒนาพาณิชย์</t>
  </si>
  <si>
    <t>อริยะ</t>
  </si>
  <si>
    <t>แสงพลอยแก้ว</t>
  </si>
  <si>
    <t>ชวกร</t>
  </si>
  <si>
    <t>นันตมาศ</t>
  </si>
  <si>
    <t>ธนธรรม</t>
  </si>
  <si>
    <t>ช่วยมาก</t>
  </si>
  <si>
    <t>ณัฐธเนศ</t>
  </si>
  <si>
    <t>ยวนเกิด</t>
  </si>
  <si>
    <t>กวิน</t>
  </si>
  <si>
    <t>ทองจินดา</t>
  </si>
  <si>
    <t>ชนันธร</t>
  </si>
  <si>
    <t>ธรรมบำรุง</t>
  </si>
  <si>
    <t>ชานน</t>
  </si>
  <si>
    <t>สอนสุทธิ์</t>
  </si>
  <si>
    <t>สิปปวิชญ์</t>
  </si>
  <si>
    <t>ซื่อสัตย์</t>
  </si>
  <si>
    <t>ปัญญธร</t>
  </si>
  <si>
    <t>บัวเเก้ว</t>
  </si>
  <si>
    <t>ปัญญากร</t>
  </si>
  <si>
    <t>แสงณรงค์</t>
  </si>
  <si>
    <t>ผิวเเก้ว</t>
  </si>
  <si>
    <t>พรรษชล</t>
  </si>
  <si>
    <t>จิรัชญา</t>
  </si>
  <si>
    <t>กาญจนรจิต</t>
  </si>
  <si>
    <t>ธีร์จุฑา</t>
  </si>
  <si>
    <t>ทองคำ</t>
  </si>
  <si>
    <t>อัจจิมา</t>
  </si>
  <si>
    <t>แสนเฉย</t>
  </si>
  <si>
    <t>เมธาพร</t>
  </si>
  <si>
    <t>ณัฐิดา</t>
  </si>
  <si>
    <t>พูลสวัสดิ์</t>
  </si>
  <si>
    <t>อติกานต์</t>
  </si>
  <si>
    <t>สวัสดิวงศ์</t>
  </si>
  <si>
    <t>ศุภลักษณ์</t>
  </si>
  <si>
    <t>กวินธิดา</t>
  </si>
  <si>
    <t>ช่วยเหลื่อม</t>
  </si>
  <si>
    <t>นภัชธิชา</t>
  </si>
  <si>
    <t>กัญชพร</t>
  </si>
  <si>
    <t>วงศ์สุบรรณ</t>
  </si>
  <si>
    <t>มนัสวี</t>
  </si>
  <si>
    <t>ศรีเนียม</t>
  </si>
  <si>
    <t>บุญกล่อม</t>
  </si>
  <si>
    <t>ธัญวรัชญ์</t>
  </si>
  <si>
    <t>มากจันทร์</t>
  </si>
  <si>
    <t>ณฐกร</t>
  </si>
  <si>
    <t>ยะโส</t>
  </si>
  <si>
    <t>หีตแก้ว</t>
  </si>
  <si>
    <t>กิตติณัฎฐ์</t>
  </si>
  <si>
    <t>ศักดา</t>
  </si>
  <si>
    <t>ศรีไทย</t>
  </si>
  <si>
    <t>ศุภณัฏฐ์</t>
  </si>
  <si>
    <t>เฉวียงหงษ์</t>
  </si>
  <si>
    <t>กิตติพิชญ์</t>
  </si>
  <si>
    <t>ลอยเกตุ</t>
  </si>
  <si>
    <t>กฤชัท</t>
  </si>
  <si>
    <t>จีนหมิก</t>
  </si>
  <si>
    <t>ชนธร</t>
  </si>
  <si>
    <t>บรรจงศิริ</t>
  </si>
  <si>
    <t>ควีนญา</t>
  </si>
  <si>
    <t>โกวิทานุพงศ์</t>
  </si>
  <si>
    <t>อักษร</t>
  </si>
  <si>
    <t>พิเลิศรัมย์</t>
  </si>
  <si>
    <t>สรสิริรัศม์</t>
  </si>
  <si>
    <t>โกศล</t>
  </si>
  <si>
    <t>อิศราวรรณ</t>
  </si>
  <si>
    <t>ฤกษ์ดี</t>
  </si>
  <si>
    <t>จันทกานต์</t>
  </si>
  <si>
    <t>วารีอินทร์</t>
  </si>
  <si>
    <t>ชนิดาภา</t>
  </si>
  <si>
    <t>มณีกาญจน์</t>
  </si>
  <si>
    <t>วุฒิภัทร</t>
  </si>
  <si>
    <t>ตั้งสถาพร</t>
  </si>
  <si>
    <t>ณวัสน์</t>
  </si>
  <si>
    <t>จันทร์สีนิติ</t>
  </si>
  <si>
    <t>เจตน์สฤษฎิ์</t>
  </si>
  <si>
    <t>สุวรรณพัฒน์</t>
  </si>
  <si>
    <t>รตินนท์</t>
  </si>
  <si>
    <t>อัฒจักร</t>
  </si>
  <si>
    <t>วัชรินทร์</t>
  </si>
  <si>
    <t>หนูแก้ว</t>
  </si>
  <si>
    <t>ปัญญวิท</t>
  </si>
  <si>
    <t>รัตนะ</t>
  </si>
  <si>
    <t>ทศ์อักษร</t>
  </si>
  <si>
    <t>หวังดี</t>
  </si>
  <si>
    <t>วงศภัค</t>
  </si>
  <si>
    <t>เขียดแก้ว</t>
  </si>
  <si>
    <t>ปิยังกูร</t>
  </si>
  <si>
    <t>รามจรัญ</t>
  </si>
  <si>
    <t>แก้วเจริญ</t>
  </si>
  <si>
    <t>พศิน</t>
  </si>
  <si>
    <t>บุญจันทร์</t>
  </si>
  <si>
    <t>พลอยรัตน์</t>
  </si>
  <si>
    <t>จิตต์แก้ว</t>
  </si>
  <si>
    <t>ณัฐณิชาช์</t>
  </si>
  <si>
    <t>สุขีเกตุ</t>
  </si>
  <si>
    <t>พิมพ์พัชชา</t>
  </si>
  <si>
    <t>ชุ่มนวล</t>
  </si>
  <si>
    <t>ฐิติวรดา</t>
  </si>
  <si>
    <t>ประดับ</t>
  </si>
  <si>
    <t>ช่วยสงค์</t>
  </si>
  <si>
    <t>กัญจน์ชญาน์</t>
  </si>
  <si>
    <t>ทวยเจริญ</t>
  </si>
  <si>
    <t>ณัฐธิดา</t>
  </si>
  <si>
    <t>แซ่ทั้ง</t>
  </si>
  <si>
    <t>ชยานันต์</t>
  </si>
  <si>
    <t>พรรณรังษี</t>
  </si>
  <si>
    <t>พรพิมล</t>
  </si>
  <si>
    <t>สองแก้ว</t>
  </si>
  <si>
    <t>กนกพัชร</t>
  </si>
  <si>
    <t>เเก้วเเพรก</t>
  </si>
  <si>
    <t>สรัญญา</t>
  </si>
  <si>
    <t>กาหยี</t>
  </si>
  <si>
    <t>ชญานิศ</t>
  </si>
  <si>
    <t>พุกเฉื่อย</t>
  </si>
  <si>
    <t>ณัฐนันท์</t>
  </si>
  <si>
    <t>เพชรคง</t>
  </si>
  <si>
    <t>ญาณิศา</t>
  </si>
  <si>
    <t>สุวรรณโณ</t>
  </si>
  <si>
    <t>อัศศิริ</t>
  </si>
  <si>
    <t>สุดดวง</t>
  </si>
  <si>
    <t>ปัณฑารีย์</t>
  </si>
  <si>
    <t>พุ่มแก้ว</t>
  </si>
  <si>
    <t>จิณณะ</t>
  </si>
  <si>
    <t>แสงกระจ่าง</t>
  </si>
  <si>
    <t>นิติธร</t>
  </si>
  <si>
    <t>พชรพล</t>
  </si>
  <si>
    <t>เจริญมาก</t>
  </si>
  <si>
    <t>ศิวัช</t>
  </si>
  <si>
    <t>มัชฐารักษ์</t>
  </si>
  <si>
    <t>ธนภูมิ</t>
  </si>
  <si>
    <t>แก้วกัญญาติ</t>
  </si>
  <si>
    <t>จุณพัสต์</t>
  </si>
  <si>
    <t>สะแม</t>
  </si>
  <si>
    <t>ณัฐณกร</t>
  </si>
  <si>
    <t>เพชรสังข์</t>
  </si>
  <si>
    <t>นันทิพัฒน์</t>
  </si>
  <si>
    <t>ชุ่มเผือก</t>
  </si>
  <si>
    <t>สุทธิยา</t>
  </si>
  <si>
    <t>ใจเอื้อ</t>
  </si>
  <si>
    <t>ศรัณย์พร</t>
  </si>
  <si>
    <t>แซ่ตั้ง</t>
  </si>
  <si>
    <t>ปรานต์ชนิตว์</t>
  </si>
  <si>
    <t>วรจินต์</t>
  </si>
  <si>
    <t>นิดชาวรรณ</t>
  </si>
  <si>
    <t>โสภา</t>
  </si>
  <si>
    <t>ธิดารัตน์</t>
  </si>
  <si>
    <t>ราชจำนงค์</t>
  </si>
  <si>
    <t>แทนคุณ</t>
  </si>
  <si>
    <t>นวลนิรันดร์</t>
  </si>
  <si>
    <t>ธรรมธรรศ</t>
  </si>
  <si>
    <t>ชูแดง</t>
  </si>
  <si>
    <t>ณปกร</t>
  </si>
  <si>
    <t>หวังสุข</t>
  </si>
  <si>
    <t>เสรฏฐวุฒิ</t>
  </si>
  <si>
    <t>เกตุเพชร</t>
  </si>
  <si>
    <t>กตัญญ์วัฒน์</t>
  </si>
  <si>
    <t>โพธิ์อ่อน</t>
  </si>
  <si>
    <t>พีรพัฒน์</t>
  </si>
  <si>
    <t>เพชรเรียง</t>
  </si>
  <si>
    <t>สรวิศ</t>
  </si>
  <si>
    <t>แสงอินทร์</t>
  </si>
  <si>
    <t>เนาวพันธ์</t>
  </si>
  <si>
    <t>กฤษติกุล</t>
  </si>
  <si>
    <t>เพ็งเมือง</t>
  </si>
  <si>
    <t>ภูษิต</t>
  </si>
  <si>
    <t>แซ่ภู่</t>
  </si>
  <si>
    <t>พิมพ์มาดา</t>
  </si>
  <si>
    <t>พวงสว่าง</t>
  </si>
  <si>
    <t>สุภัสสร</t>
  </si>
  <si>
    <t>พิมพ์สุวรรณ์</t>
  </si>
  <si>
    <t>กฤติมา</t>
  </si>
  <si>
    <t>ประทีป ณ ถลาง</t>
  </si>
  <si>
    <t>ศุภัชญา</t>
  </si>
  <si>
    <t>รัตนมณี</t>
  </si>
  <si>
    <t>ณัฐชยา</t>
  </si>
  <si>
    <t>รัตนพันธ์</t>
  </si>
  <si>
    <t>ญาณิศร</t>
  </si>
  <si>
    <t>ฟุ้งเฟื่อง</t>
  </si>
  <si>
    <t>ภัสรารัตน์</t>
  </si>
  <si>
    <t>ทองพัฒน์</t>
  </si>
  <si>
    <t>จันทรัตน์</t>
  </si>
  <si>
    <t>กรองกาญจน์</t>
  </si>
  <si>
    <t>ทิพย์เพชร</t>
  </si>
  <si>
    <t>กัญญ์วรา</t>
  </si>
  <si>
    <t>สามทอง</t>
  </si>
  <si>
    <t>ณัฏฐธิดา</t>
  </si>
  <si>
    <t>เถียรวิชิต</t>
  </si>
  <si>
    <t>สุทธิกานต์</t>
  </si>
  <si>
    <t>สุภาพงษ์</t>
  </si>
  <si>
    <t>ณัฐณิชา</t>
  </si>
  <si>
    <t>เลื่อนนาวา</t>
  </si>
  <si>
    <t>วรัชยา</t>
  </si>
  <si>
    <t>เรืองวงษ์</t>
  </si>
  <si>
    <t>วชิรญาณ์</t>
  </si>
  <si>
    <t>เรืองฤทธิ์</t>
  </si>
  <si>
    <t>พิทักษ์พงศ์</t>
  </si>
  <si>
    <t>วงศ์สุรเศรษฐ์</t>
  </si>
  <si>
    <t>ธราสุต</t>
  </si>
  <si>
    <t>นวลกุ้ง</t>
  </si>
  <si>
    <t>ธนกฤต</t>
  </si>
  <si>
    <t>ขำหนู</t>
  </si>
  <si>
    <t>นัฐภูมิ</t>
  </si>
  <si>
    <t>คิดอ่าน</t>
  </si>
  <si>
    <t>นนทพันธ์</t>
  </si>
  <si>
    <t>อาจทอง</t>
  </si>
  <si>
    <t>ณัฏฐนันท์</t>
  </si>
  <si>
    <t>บัวทองเกื้อ</t>
  </si>
  <si>
    <t>ชัชพิมุข</t>
  </si>
  <si>
    <t>สันติดำรงกุล</t>
  </si>
  <si>
    <t>นพรัตน์</t>
  </si>
  <si>
    <t>กรกนก</t>
  </si>
  <si>
    <t>เทพนม</t>
  </si>
  <si>
    <t>ขวัญวัชร์</t>
  </si>
  <si>
    <t>ใจกว้าง</t>
  </si>
  <si>
    <t>ธนภรณ์</t>
  </si>
  <si>
    <t>ชุมแก้ว</t>
  </si>
  <si>
    <t>ปทิตตา</t>
  </si>
  <si>
    <t>แซ่อุ่ย</t>
  </si>
  <si>
    <t>กุลปรียา</t>
  </si>
  <si>
    <t>บัวอินทร์</t>
  </si>
  <si>
    <t>กันต์ธนิก</t>
  </si>
  <si>
    <t>ชูชนะกิจ</t>
  </si>
  <si>
    <t>พีรดา</t>
  </si>
  <si>
    <t>งามจันทร์</t>
  </si>
  <si>
    <t>วิมุตติ</t>
  </si>
  <si>
    <t>คณะทอง</t>
  </si>
  <si>
    <t>กชพร</t>
  </si>
  <si>
    <t>เพชรทอง</t>
  </si>
  <si>
    <t>วาสิตา</t>
  </si>
  <si>
    <t>เรียงรุ่งโรจน์</t>
  </si>
  <si>
    <t>พุฒิพงศ์</t>
  </si>
  <si>
    <t>ศรชัย</t>
  </si>
  <si>
    <t>ณัฐปคัลภ์</t>
  </si>
  <si>
    <t>ฤทธิธรรม</t>
  </si>
  <si>
    <t>ปาลิดา</t>
  </si>
  <si>
    <t>วันนาพ่อ</t>
  </si>
  <si>
    <t>สายนภา</t>
  </si>
  <si>
    <t>บัวแก้ว</t>
  </si>
  <si>
    <t>ศิรัณรัศมิ์</t>
  </si>
  <si>
    <t>เอียดหมุน</t>
  </si>
  <si>
    <t>สุวิจักขณ์</t>
  </si>
  <si>
    <t>ทองบัวบาน</t>
  </si>
  <si>
    <t>พิศุทธิกานต์</t>
  </si>
  <si>
    <t>ทองศรีสุข</t>
  </si>
  <si>
    <t>สุภาวดี</t>
  </si>
  <si>
    <t>อุ่นเจริญ</t>
  </si>
  <si>
    <t>กุลฉัตร</t>
  </si>
  <si>
    <t>พรหมอักษร</t>
  </si>
  <si>
    <t>บุญสิน</t>
  </si>
  <si>
    <t>พัทธนันท์</t>
  </si>
  <si>
    <t>แสงสุวรรณ</t>
  </si>
  <si>
    <t>สโรษิณี</t>
  </si>
  <si>
    <t>ศรีแก้วคง</t>
  </si>
  <si>
    <t>กัญญารัตน์</t>
  </si>
  <si>
    <t>ราชพิบูลย์</t>
  </si>
  <si>
    <t>มูสิกะ</t>
  </si>
  <si>
    <t>รมิดา</t>
  </si>
  <si>
    <t>เจริญรักษ์</t>
  </si>
  <si>
    <t>พรรณณิการ์</t>
  </si>
  <si>
    <t>นาควิโรจน์</t>
  </si>
  <si>
    <t>สุประวีณ์</t>
  </si>
  <si>
    <t>ว่องไวพาณิชย์</t>
  </si>
  <si>
    <t>ทาภัสสร</t>
  </si>
  <si>
    <t>คนเกณฑ์</t>
  </si>
  <si>
    <t>กฤติธี</t>
  </si>
  <si>
    <t>ทรัพย์ยืนนาน</t>
  </si>
  <si>
    <t>กิตติกานต์</t>
  </si>
  <si>
    <t>บำรุง</t>
  </si>
  <si>
    <t>วชิรศักดิ์</t>
  </si>
  <si>
    <t>โชติช่วง</t>
  </si>
  <si>
    <t>เกริกฤทธิ์</t>
  </si>
  <si>
    <t>จารุพรรณ</t>
  </si>
  <si>
    <t>ไอยวริณ</t>
  </si>
  <si>
    <t>เรืองทอง</t>
  </si>
  <si>
    <t>ภูรินทร์</t>
  </si>
  <si>
    <t>ณฐวัฒน์</t>
  </si>
  <si>
    <t>สามคำ</t>
  </si>
  <si>
    <t>วรินทร</t>
  </si>
  <si>
    <t>กระสินธุ์</t>
  </si>
  <si>
    <t>อังควิภา</t>
  </si>
  <si>
    <t>ธรรมพลกิจ</t>
  </si>
  <si>
    <t>กฤษฎ์</t>
  </si>
  <si>
    <t>ศรีสกุลเมฆี</t>
  </si>
  <si>
    <t>จรรย์ฑัปปภา</t>
  </si>
  <si>
    <t>สุวงศ์จันทร์</t>
  </si>
  <si>
    <t>จิดาภา</t>
  </si>
  <si>
    <t>โชคชัยกวิน</t>
  </si>
  <si>
    <t>ธัญลักษณ์</t>
  </si>
  <si>
    <t>ศิวายพราหมณ์</t>
  </si>
  <si>
    <t>คมกฤต</t>
  </si>
  <si>
    <t>สมบัติแก้ว</t>
  </si>
  <si>
    <t>วิภาวี</t>
  </si>
  <si>
    <t>โสมขันเงิน</t>
  </si>
  <si>
    <t>วริศรา</t>
  </si>
  <si>
    <t>ทองหมัน</t>
  </si>
  <si>
    <t>ศลิษา</t>
  </si>
  <si>
    <t>รัตนภิรมย์</t>
  </si>
  <si>
    <t>ชินวงศ์</t>
  </si>
  <si>
    <t>วิลาวรรณ</t>
  </si>
  <si>
    <t>ขนอม</t>
  </si>
  <si>
    <t>นรวัฒน์</t>
  </si>
  <si>
    <t>ทองมาก</t>
  </si>
  <si>
    <t>ลลิตภัทร</t>
  </si>
  <si>
    <t>ทองท่าฉาง</t>
  </si>
  <si>
    <t>คุณานนต์</t>
  </si>
  <si>
    <t>ช่วยนคร</t>
  </si>
  <si>
    <t>ศศิร์ขวัญ</t>
  </si>
  <si>
    <t>พืชผล</t>
  </si>
  <si>
    <t>ศิริกร</t>
  </si>
  <si>
    <t>ดาวัลย์</t>
  </si>
  <si>
    <t>เลิศพิพัฒน์</t>
  </si>
  <si>
    <t>เเซ่ลิ้ม</t>
  </si>
  <si>
    <t>ปาลิตา</t>
  </si>
  <si>
    <t>ภู่ไพบูลย์</t>
  </si>
  <si>
    <t>ณนน</t>
  </si>
  <si>
    <t>ช่วยเกิด</t>
  </si>
  <si>
    <t>ปรียา</t>
  </si>
  <si>
    <t>โชติกุญชร</t>
  </si>
  <si>
    <t>ทัชชกร</t>
  </si>
  <si>
    <t>โศภิษฐา</t>
  </si>
  <si>
    <t>เจริญสุข</t>
  </si>
  <si>
    <t>อธิชา</t>
  </si>
  <si>
    <t>เอียดสกุล</t>
  </si>
  <si>
    <t>ธาลินี</t>
  </si>
  <si>
    <t>เขียวสลับ</t>
  </si>
  <si>
    <t>พีรจิต</t>
  </si>
  <si>
    <t>เริ่มก่อสกุล</t>
  </si>
  <si>
    <t>ชญานันท์</t>
  </si>
  <si>
    <t>นวลเศษ</t>
  </si>
  <si>
    <t>พุทธิปภา</t>
  </si>
  <si>
    <t>บัวเจริญ</t>
  </si>
  <si>
    <t>ดากานดา</t>
  </si>
  <si>
    <t>ธรรมเจริญ</t>
  </si>
  <si>
    <t>ภูมิทัศน์</t>
  </si>
  <si>
    <t>อาจนะ</t>
  </si>
  <si>
    <t>ถาวราภรณ์</t>
  </si>
  <si>
    <t>ชูขาว</t>
  </si>
  <si>
    <t>พรรณวสุ</t>
  </si>
  <si>
    <t>แก้วสีขาว</t>
  </si>
  <si>
    <t>พิชามญช์</t>
  </si>
  <si>
    <t>ณ ถลาง</t>
  </si>
  <si>
    <t>ฤกษ์เมือง</t>
  </si>
  <si>
    <t>กันติชา</t>
  </si>
  <si>
    <t>ทองปานดี</t>
  </si>
  <si>
    <t>ชิสาพัชร์</t>
  </si>
  <si>
    <t>จันทร์แจ่มศรี</t>
  </si>
  <si>
    <t>ปวิชญา</t>
  </si>
  <si>
    <t>สุทธินุ้ย</t>
  </si>
  <si>
    <t>ยศเมฆ</t>
  </si>
  <si>
    <t>บวรพจน์</t>
  </si>
  <si>
    <t>อัครธนาบุญญาโชค</t>
  </si>
  <si>
    <t>ศุพกฤต</t>
  </si>
  <si>
    <t>ยาแสง</t>
  </si>
  <si>
    <t>คำเหล็ก</t>
  </si>
  <si>
    <t>เปรมยุดา</t>
  </si>
  <si>
    <t>ภพทวี</t>
  </si>
  <si>
    <t>พริมา</t>
  </si>
  <si>
    <t>เรืองขจรไพโรจน์</t>
  </si>
  <si>
    <t>ชุติกาญจน์</t>
  </si>
  <si>
    <t>จินดานิล</t>
  </si>
  <si>
    <t>ณิชาภัทร</t>
  </si>
  <si>
    <t>หลิวปลอด</t>
  </si>
  <si>
    <t>จันทร์เเสง</t>
  </si>
  <si>
    <t>ศิรปภา</t>
  </si>
  <si>
    <t>จีนกิ้ม</t>
  </si>
  <si>
    <t>ณัฐภูมินทร์</t>
  </si>
  <si>
    <t>พลรักษ์</t>
  </si>
  <si>
    <t>เกตน์นิภา</t>
  </si>
  <si>
    <t>ทองตะกุก</t>
  </si>
  <si>
    <t>เมืองพร้อม</t>
  </si>
  <si>
    <t>สุขสงค์</t>
  </si>
  <si>
    <t>ทัศนา</t>
  </si>
  <si>
    <t>รัตนศิลป์</t>
  </si>
  <si>
    <t>นนทพัทธ์</t>
  </si>
  <si>
    <t>บุญเกษม</t>
  </si>
  <si>
    <t>อภิษฎา</t>
  </si>
  <si>
    <t>ช่างสลัก</t>
  </si>
  <si>
    <t>นาวิน</t>
  </si>
  <si>
    <t>อยู่แสง</t>
  </si>
  <si>
    <t>นภัสศิริ</t>
  </si>
  <si>
    <t>หีตช่วย</t>
  </si>
  <si>
    <t>โพธิ์เพชร</t>
  </si>
  <si>
    <t>ปัทมาพร</t>
  </si>
  <si>
    <t>กรทิพย์</t>
  </si>
  <si>
    <t>ณชพล</t>
  </si>
  <si>
    <t>ละออสุวรรณ</t>
  </si>
  <si>
    <t>จันทร์อุ่น</t>
  </si>
  <si>
    <t>ณัฐวดี</t>
  </si>
  <si>
    <t>อรุณประภากร</t>
  </si>
  <si>
    <t>ราชเรืองศรี</t>
  </si>
  <si>
    <t>ภูริช</t>
  </si>
  <si>
    <t>พริกแดง</t>
  </si>
  <si>
    <t>ติณณภพ</t>
  </si>
  <si>
    <t>จันทวงศ์</t>
  </si>
  <si>
    <t>อาทิตยา</t>
  </si>
  <si>
    <t>สิงหาเวทย์</t>
  </si>
  <si>
    <t>นาคเพชรพูล</t>
  </si>
  <si>
    <t>ณฏฐา</t>
  </si>
  <si>
    <t>พิมพาหุ</t>
  </si>
  <si>
    <t>ประภาษ</t>
  </si>
  <si>
    <t>พนาย</t>
  </si>
  <si>
    <t>เเสงมณี</t>
  </si>
  <si>
    <t>เขมจิรา</t>
  </si>
  <si>
    <t>คล้ายทอง</t>
  </si>
  <si>
    <t>นิกข์นิภา</t>
  </si>
  <si>
    <t>สุวรรณประภา</t>
  </si>
  <si>
    <t>ธิติวรดา</t>
  </si>
  <si>
    <t>รัตนคต</t>
  </si>
  <si>
    <t>ศศิณา</t>
  </si>
  <si>
    <t>สังข์เกื้อ</t>
  </si>
  <si>
    <t>พรพนัง</t>
  </si>
  <si>
    <t>แดงหวาน</t>
  </si>
  <si>
    <t>พิมศ์เเพง</t>
  </si>
  <si>
    <t>ศิริโภคพัฒน์</t>
  </si>
  <si>
    <t>ศุภฤกษ์</t>
  </si>
  <si>
    <t>โสมนรินทร์</t>
  </si>
  <si>
    <t>สหรัฐ</t>
  </si>
  <si>
    <t>ปาละคเชนทร์</t>
  </si>
  <si>
    <t>สกุณา</t>
  </si>
  <si>
    <t>จารุวรรณ</t>
  </si>
  <si>
    <t>ทองบุตร</t>
  </si>
  <si>
    <t>ศิลปชัย</t>
  </si>
  <si>
    <t>คำจันทร์</t>
  </si>
  <si>
    <t>สวิตตา</t>
  </si>
  <si>
    <t>ทิพย์โท</t>
  </si>
  <si>
    <t>ศักดิ์แก้ว</t>
  </si>
  <si>
    <t xml:space="preserve">จิรายุ </t>
  </si>
  <si>
    <t>คำสุวรรณ</t>
  </si>
  <si>
    <t xml:space="preserve">ภานุพงศ์ </t>
  </si>
  <si>
    <t>ฉิมชูทอง</t>
  </si>
  <si>
    <t xml:space="preserve">สยามภูมิ </t>
  </si>
  <si>
    <t>สมุทรจินดา</t>
  </si>
  <si>
    <t xml:space="preserve">ภัทรดนัย </t>
  </si>
  <si>
    <t>ไทยถนอม</t>
  </si>
  <si>
    <t xml:space="preserve">ธีร์ณวัทน์ </t>
  </si>
  <si>
    <t>เกตุประกอบ</t>
  </si>
  <si>
    <t xml:space="preserve">ภูวเดช </t>
  </si>
  <si>
    <t>ฮั่นโตน</t>
  </si>
  <si>
    <t>บินแอ</t>
  </si>
  <si>
    <t xml:space="preserve">สิงหนาท </t>
  </si>
  <si>
    <t>ทองผึ้ง</t>
  </si>
  <si>
    <t xml:space="preserve">วีริณทิญา </t>
  </si>
  <si>
    <t>มะยะเฉียว</t>
  </si>
  <si>
    <t xml:space="preserve">ณัฏฐา </t>
  </si>
  <si>
    <t>สุชาติพงศ์</t>
  </si>
  <si>
    <t xml:space="preserve">ณัฐกัญจนี </t>
  </si>
  <si>
    <t>สอนสง</t>
  </si>
  <si>
    <t xml:space="preserve">กานต์สิรี </t>
  </si>
  <si>
    <t>รุ่งแก้ว</t>
  </si>
  <si>
    <t xml:space="preserve">ดลพร </t>
  </si>
  <si>
    <t>ครุครรชิต</t>
  </si>
  <si>
    <t xml:space="preserve">ปพิชญากร </t>
  </si>
  <si>
    <t>พัฒน์แช่ม</t>
  </si>
  <si>
    <t xml:space="preserve">ปริยากร </t>
  </si>
  <si>
    <t>ดวงจันทร์</t>
  </si>
  <si>
    <t xml:space="preserve">สุวภัทร </t>
  </si>
  <si>
    <t>เกิดบ้านคราม</t>
  </si>
  <si>
    <t xml:space="preserve">ปุนยาพร </t>
  </si>
  <si>
    <t>สินทรัพย์</t>
  </si>
  <si>
    <t xml:space="preserve">กมลเนตร </t>
  </si>
  <si>
    <t>ช่วยเทศ</t>
  </si>
  <si>
    <t xml:space="preserve">ทัศษดา </t>
  </si>
  <si>
    <t xml:space="preserve">ปวิชญา </t>
  </si>
  <si>
    <t>วงศ์หิรัญ</t>
  </si>
  <si>
    <t xml:space="preserve">อรนลิน </t>
  </si>
  <si>
    <t>สุทธินิยม</t>
  </si>
  <si>
    <t xml:space="preserve">อลิสสา </t>
  </si>
  <si>
    <t>สิทธิเชนทร์</t>
  </si>
  <si>
    <t xml:space="preserve">สิร์นรี </t>
  </si>
  <si>
    <t>สุทิพากร</t>
  </si>
  <si>
    <t xml:space="preserve">กวิสรา </t>
  </si>
  <si>
    <t>จันทร์โชติ</t>
  </si>
  <si>
    <t xml:space="preserve">ชญานิศ </t>
  </si>
  <si>
    <t>สะโรจน์</t>
  </si>
  <si>
    <t xml:space="preserve">ฟ้าใส </t>
  </si>
  <si>
    <t>แซ่ขวย</t>
  </si>
  <si>
    <t xml:space="preserve">กรภัทร์ </t>
  </si>
  <si>
    <t>เทศนา</t>
  </si>
  <si>
    <t xml:space="preserve">กัญญาพัชร </t>
  </si>
  <si>
    <t>สุวรรณโชติ</t>
  </si>
  <si>
    <t xml:space="preserve">กัญญาภัค </t>
  </si>
  <si>
    <t>เมืองแก้ว</t>
  </si>
  <si>
    <t xml:space="preserve">ณัชชา </t>
  </si>
  <si>
    <t xml:space="preserve">นิษฐเนตร์ </t>
  </si>
  <si>
    <t>ลิ้มพันธ์อุดม</t>
  </si>
  <si>
    <t xml:space="preserve">เปญญาภา </t>
  </si>
  <si>
    <t>สุขสาตต์</t>
  </si>
  <si>
    <t xml:space="preserve">พิชชาภา </t>
  </si>
  <si>
    <t>นพคุณ</t>
  </si>
  <si>
    <t xml:space="preserve">พิมพ์มาดา </t>
  </si>
  <si>
    <t>วิญญูธรรม</t>
  </si>
  <si>
    <t xml:space="preserve">ภัคจิรา </t>
  </si>
  <si>
    <t>จินดาศักดิ์</t>
  </si>
  <si>
    <t xml:space="preserve">วิลาวัณย์ </t>
  </si>
  <si>
    <t>สรรพา</t>
  </si>
  <si>
    <t>ชัชวัล</t>
  </si>
  <si>
    <t>จันทฤทธิ์</t>
  </si>
  <si>
    <t>ศศิธร</t>
  </si>
  <si>
    <t>เหรียญวิทยากุล</t>
  </si>
  <si>
    <t>กฤตเมธ</t>
  </si>
  <si>
    <t>โชติสิงห์</t>
  </si>
  <si>
    <t>ธีรธาดา</t>
  </si>
  <si>
    <t>ยิ้มพัฒน์</t>
  </si>
  <si>
    <t>อินทราวุธ</t>
  </si>
  <si>
    <t>เศรษฐพงศ์</t>
  </si>
  <si>
    <t>นุ่มนวล</t>
  </si>
  <si>
    <t>จุนหวิทยะ</t>
  </si>
  <si>
    <t>ธนวรรณ</t>
  </si>
  <si>
    <t>คงกะแดะ</t>
  </si>
  <si>
    <t>ปธานิน</t>
  </si>
  <si>
    <t>จะระนอง</t>
  </si>
  <si>
    <t>ลัภนารีย์</t>
  </si>
  <si>
    <t>สมุยเจริญสิน</t>
  </si>
  <si>
    <t>ณิชารีย์</t>
  </si>
  <si>
    <t>โสตยิ้ม</t>
  </si>
  <si>
    <t>ชวิศณัฏฐ์</t>
  </si>
  <si>
    <t>พิริยะรุ่งภิญโญ</t>
  </si>
  <si>
    <t>พลลภัตม์</t>
  </si>
  <si>
    <t>อุ่นศร</t>
  </si>
  <si>
    <t>ภาวินี</t>
  </si>
  <si>
    <t>แก้วบาง</t>
  </si>
  <si>
    <t>กานต์</t>
  </si>
  <si>
    <t>กาจน์กาญจนพัชร</t>
  </si>
  <si>
    <t>ธนิษฐา</t>
  </si>
  <si>
    <t>ธนาพล</t>
  </si>
  <si>
    <t>สุทธวีร์</t>
  </si>
  <si>
    <t>พุ่มพันธ์</t>
  </si>
  <si>
    <t>ปุณยวัจน์</t>
  </si>
  <si>
    <t>พูลสิน</t>
  </si>
  <si>
    <t>รัฐศาสตร์</t>
  </si>
  <si>
    <t>ผอมกลัด</t>
  </si>
  <si>
    <t>ยศภัทร</t>
  </si>
  <si>
    <t>พรหมเเห</t>
  </si>
  <si>
    <t>ภูรินท์</t>
  </si>
  <si>
    <t>ไล่เข้ง</t>
  </si>
  <si>
    <t>ชิริณ</t>
  </si>
  <si>
    <t>บริพันธ์</t>
  </si>
  <si>
    <t>ภูกิจวัฒน์</t>
  </si>
  <si>
    <t>สารัช</t>
  </si>
  <si>
    <t>รชฏ</t>
  </si>
  <si>
    <t>พรหมวิเศษ</t>
  </si>
  <si>
    <t>เงาพิทักษ์ศิลปิน</t>
  </si>
  <si>
    <t>ธัญพิสิษฐ์</t>
  </si>
  <si>
    <t>แก้วพิชัย</t>
  </si>
  <si>
    <t>หิรัญ</t>
  </si>
  <si>
    <t>เทียนจิ้ว</t>
  </si>
  <si>
    <t>ไชยุทม์</t>
  </si>
  <si>
    <t>ภิรมย์นก</t>
  </si>
  <si>
    <t>ภาวิณี</t>
  </si>
  <si>
    <t>เพ็ชรพรหม</t>
  </si>
  <si>
    <t>ธนวินท์</t>
  </si>
  <si>
    <t>ตรียวง</t>
  </si>
  <si>
    <t>พรลภัส</t>
  </si>
  <si>
    <t>จารุจารีต</t>
  </si>
  <si>
    <t>ศุภกร</t>
  </si>
  <si>
    <t>ศุภราช</t>
  </si>
  <si>
    <t>พงษ์ปณต</t>
  </si>
  <si>
    <t>ดิษฐปาน</t>
  </si>
  <si>
    <t>ภัทรนันท์</t>
  </si>
  <si>
    <t>เพชรอนันต์</t>
  </si>
  <si>
    <t>อินทร์นาค</t>
  </si>
  <si>
    <t>ชนะพล</t>
  </si>
  <si>
    <t>มันสุวรรณ</t>
  </si>
  <si>
    <t>อัฐชนกมล</t>
  </si>
  <si>
    <t xml:space="preserve">เลิศวิศว์ </t>
  </si>
  <si>
    <t xml:space="preserve">ภรณ์ชนก </t>
  </si>
  <si>
    <t xml:space="preserve">ณฐพล </t>
  </si>
  <si>
    <t xml:space="preserve">ณัฐภัทร </t>
  </si>
  <si>
    <t xml:space="preserve">วิศรุต </t>
  </si>
  <si>
    <t>กิ่งทอง</t>
  </si>
  <si>
    <t>นฤมล</t>
  </si>
  <si>
    <t>ชาญอักษร</t>
  </si>
  <si>
    <t>เดชแก้ว</t>
  </si>
  <si>
    <t>เปลียนภาษา</t>
  </si>
  <si>
    <t>นางสาววรัทยา เครือง้าว</t>
  </si>
  <si>
    <t>นางสาวอัสวาณี สามะ</t>
  </si>
  <si>
    <t xml:space="preserve">      ภาคเรียนที่ 2 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</si>
</sst>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63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i/>
      <sz val="11"/>
      <name val="TH Sarabun New"/>
      <family val="2"/>
    </font>
    <font>
      <i/>
      <sz val="10"/>
      <name val="TH Sarabun New"/>
      <family val="2"/>
    </font>
    <font>
      <sz val="14"/>
      <color theme="0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sz val="11"/>
      <color theme="0"/>
      <name val="CordiaUPC"/>
      <family val="2"/>
      <charset val="222"/>
    </font>
    <font>
      <i/>
      <sz val="12"/>
      <color rgb="FFFF0000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b/>
      <sz val="14"/>
      <color rgb="FFFF0000"/>
      <name val="TH Sarabun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24"/>
      <name val="TH SarabunPSK"/>
      <family val="2"/>
    </font>
    <font>
      <b/>
      <sz val="22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i/>
      <sz val="11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b/>
      <sz val="13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i/>
      <sz val="12"/>
      <color theme="1"/>
      <name val="TH Sarabun New"/>
      <family val="2"/>
      <charset val="222"/>
    </font>
    <font>
      <b/>
      <i/>
      <sz val="12"/>
      <color theme="1"/>
      <name val="TH Sarabun New"/>
      <family val="2"/>
      <charset val="222"/>
    </font>
    <font>
      <sz val="14"/>
      <color theme="1"/>
      <name val="CordiaUPC"/>
      <family val="2"/>
      <charset val="222"/>
    </font>
    <font>
      <sz val="11"/>
      <color theme="1"/>
      <name val="CordiaUPC"/>
      <family val="2"/>
      <charset val="222"/>
    </font>
    <font>
      <i/>
      <sz val="12"/>
      <name val="TH Sarabun New"/>
      <family val="2"/>
      <charset val="222"/>
    </font>
    <font>
      <b/>
      <i/>
      <sz val="12"/>
      <name val="TH Sarabun New"/>
      <family val="2"/>
      <charset val="222"/>
    </font>
    <font>
      <i/>
      <sz val="12"/>
      <color rgb="FF0000FF"/>
      <name val="TH Sarabun New"/>
      <family val="2"/>
      <charset val="222"/>
    </font>
    <font>
      <b/>
      <sz val="17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0000CC"/>
      <name val="TH Sarabun New"/>
      <family val="2"/>
    </font>
    <font>
      <i/>
      <sz val="12"/>
      <color rgb="FF0000CC"/>
      <name val="TH Sarabun New"/>
      <family val="2"/>
      <charset val="222"/>
    </font>
    <font>
      <b/>
      <sz val="12"/>
      <color rgb="FF0000FF"/>
      <name val="TH Sarabun New"/>
      <family val="2"/>
    </font>
    <font>
      <b/>
      <sz val="12"/>
      <color rgb="FF0000FF"/>
      <name val="TH SarabunPSK"/>
      <family val="2"/>
    </font>
    <font>
      <sz val="12"/>
      <color theme="1"/>
      <name val="TH Sarabun New"/>
      <family val="2"/>
    </font>
    <font>
      <i/>
      <sz val="12"/>
      <color rgb="FF0000CC"/>
      <name val="TH Sarabun New"/>
      <family val="2"/>
    </font>
    <font>
      <i/>
      <sz val="12"/>
      <color rgb="FF0000FF"/>
      <name val="TH Sarabun New"/>
      <family val="2"/>
    </font>
    <font>
      <i/>
      <sz val="11"/>
      <color rgb="FF0000FF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7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83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8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8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4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2" fontId="11" fillId="0" borderId="8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8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2" fontId="11" fillId="0" borderId="86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23" fillId="0" borderId="7" xfId="0" quotePrefix="1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vertical="center" shrinkToFit="1"/>
    </xf>
    <xf numFmtId="49" fontId="23" fillId="0" borderId="9" xfId="0" quotePrefix="1" applyNumberFormat="1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8" xfId="0" applyFont="1" applyBorder="1" applyAlignment="1">
      <alignment vertical="center" shrinkToFit="1"/>
    </xf>
    <xf numFmtId="0" fontId="23" fillId="0" borderId="9" xfId="0" applyFont="1" applyBorder="1" applyAlignment="1">
      <alignment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49" fontId="23" fillId="0" borderId="11" xfId="0" quotePrefix="1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0" xfId="0" applyFont="1" applyBorder="1" applyAlignment="1">
      <alignment vertical="center" shrinkToFit="1"/>
    </xf>
    <xf numFmtId="0" fontId="23" fillId="0" borderId="11" xfId="0" applyFont="1" applyBorder="1" applyAlignment="1">
      <alignment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28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14" xfId="0" applyFont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2" fontId="23" fillId="0" borderId="27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2" fontId="11" fillId="0" borderId="92" xfId="0" applyNumberFormat="1" applyFont="1" applyBorder="1" applyAlignment="1">
      <alignment horizontal="center" vertical="center"/>
    </xf>
    <xf numFmtId="49" fontId="26" fillId="0" borderId="11" xfId="0" quotePrefix="1" applyNumberFormat="1" applyFont="1" applyBorder="1" applyAlignment="1">
      <alignment horizontal="center" vertical="center" shrinkToFit="1"/>
    </xf>
    <xf numFmtId="49" fontId="26" fillId="0" borderId="9" xfId="0" quotePrefix="1" applyNumberFormat="1" applyFont="1" applyBorder="1" applyAlignment="1">
      <alignment horizontal="center" vertical="center" shrinkToFit="1"/>
    </xf>
    <xf numFmtId="49" fontId="26" fillId="0" borderId="7" xfId="0" quotePrefix="1" applyNumberFormat="1" applyFont="1" applyBorder="1" applyAlignment="1">
      <alignment horizontal="center" vertical="center" shrinkToFit="1"/>
    </xf>
    <xf numFmtId="49" fontId="27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1" fontId="8" fillId="0" borderId="19" xfId="0" applyNumberFormat="1" applyFont="1" applyBorder="1" applyAlignment="1">
      <alignment vertical="center"/>
    </xf>
    <xf numFmtId="0" fontId="9" fillId="0" borderId="41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15" fillId="0" borderId="39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9" fillId="0" borderId="59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3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2" fontId="26" fillId="0" borderId="26" xfId="0" applyNumberFormat="1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11" fillId="0" borderId="96" xfId="0" applyFont="1" applyBorder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47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40" fillId="0" borderId="89" xfId="0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2" fontId="11" fillId="0" borderId="26" xfId="0" applyNumberFormat="1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2" fontId="11" fillId="0" borderId="34" xfId="0" applyNumberFormat="1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2" fontId="11" fillId="0" borderId="28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11" fillId="0" borderId="4" xfId="0" applyNumberFormat="1" applyFont="1" applyBorder="1" applyAlignment="1">
      <alignment horizontal="center" vertical="center"/>
    </xf>
    <xf numFmtId="2" fontId="11" fillId="0" borderId="31" xfId="0" applyNumberFormat="1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2" fontId="26" fillId="0" borderId="28" xfId="0" applyNumberFormat="1" applyFont="1" applyBorder="1" applyAlignment="1">
      <alignment horizontal="left" vertical="center"/>
    </xf>
    <xf numFmtId="2" fontId="23" fillId="0" borderId="26" xfId="0" applyNumberFormat="1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2" fontId="23" fillId="0" borderId="30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2" fontId="23" fillId="0" borderId="28" xfId="0" applyNumberFormat="1" applyFont="1" applyBorder="1" applyAlignment="1">
      <alignment horizontal="left" vertical="center"/>
    </xf>
    <xf numFmtId="2" fontId="23" fillId="0" borderId="31" xfId="0" applyNumberFormat="1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2" fontId="26" fillId="0" borderId="31" xfId="0" applyNumberFormat="1" applyFont="1" applyBorder="1" applyAlignment="1">
      <alignment horizontal="left" vertical="center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49" fontId="26" fillId="0" borderId="0" xfId="0" quotePrefix="1" applyNumberFormat="1" applyFont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2" fontId="11" fillId="0" borderId="30" xfId="0" applyNumberFormat="1" applyFont="1" applyBorder="1" applyAlignment="1">
      <alignment horizontal="center" vertical="center"/>
    </xf>
    <xf numFmtId="0" fontId="9" fillId="0" borderId="98" xfId="0" applyFont="1" applyBorder="1" applyAlignment="1">
      <alignment horizontal="left" vertical="center"/>
    </xf>
    <xf numFmtId="0" fontId="9" fillId="0" borderId="99" xfId="0" applyFont="1" applyBorder="1" applyAlignment="1">
      <alignment horizontal="left" vertical="center"/>
    </xf>
    <xf numFmtId="2" fontId="11" fillId="0" borderId="46" xfId="0" applyNumberFormat="1" applyFont="1" applyBorder="1" applyAlignment="1">
      <alignment horizontal="center" vertical="center"/>
    </xf>
    <xf numFmtId="2" fontId="11" fillId="0" borderId="93" xfId="0" applyNumberFormat="1" applyFont="1" applyBorder="1" applyAlignment="1">
      <alignment horizontal="center" vertical="center"/>
    </xf>
    <xf numFmtId="0" fontId="26" fillId="2" borderId="28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shrinkToFit="1"/>
    </xf>
    <xf numFmtId="0" fontId="40" fillId="0" borderId="9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11" fillId="0" borderId="4" xfId="0" quotePrefix="1" applyNumberFormat="1" applyFont="1" applyBorder="1" applyAlignment="1">
      <alignment horizontal="center" vertical="center" shrinkToFit="1"/>
    </xf>
    <xf numFmtId="2" fontId="13" fillId="0" borderId="27" xfId="0" applyNumberFormat="1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shrinkToFit="1"/>
    </xf>
    <xf numFmtId="0" fontId="11" fillId="0" borderId="100" xfId="0" applyFont="1" applyBorder="1" applyAlignment="1">
      <alignment horizontal="center" vertical="center"/>
    </xf>
    <xf numFmtId="49" fontId="23" fillId="0" borderId="13" xfId="0" quotePrefix="1" applyNumberFormat="1" applyFont="1" applyBorder="1" applyAlignment="1">
      <alignment horizontal="center" vertical="center" shrinkToFit="1"/>
    </xf>
    <xf numFmtId="49" fontId="23" fillId="0" borderId="2" xfId="0" quotePrefix="1" applyNumberFormat="1" applyFont="1" applyBorder="1" applyAlignment="1">
      <alignment horizontal="center" vertical="center" shrinkToFit="1"/>
    </xf>
    <xf numFmtId="2" fontId="11" fillId="0" borderId="85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42" fillId="0" borderId="2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49" fontId="23" fillId="0" borderId="4" xfId="0" quotePrefix="1" applyNumberFormat="1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49" fontId="23" fillId="0" borderId="1" xfId="0" quotePrefix="1" applyNumberFormat="1" applyFont="1" applyBorder="1" applyAlignment="1">
      <alignment horizontal="center" vertical="center" shrinkToFit="1"/>
    </xf>
    <xf numFmtId="49" fontId="43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horizontal="left" vertical="center"/>
    </xf>
    <xf numFmtId="0" fontId="45" fillId="0" borderId="0" xfId="0" applyFont="1" applyAlignment="1">
      <alignment vertical="center"/>
    </xf>
    <xf numFmtId="49" fontId="46" fillId="0" borderId="0" xfId="0" quotePrefix="1" applyNumberFormat="1" applyFont="1" applyAlignment="1">
      <alignment horizontal="center" vertical="center" shrinkToFit="1"/>
    </xf>
    <xf numFmtId="0" fontId="47" fillId="0" borderId="0" xfId="0" applyFont="1" applyAlignment="1">
      <alignment vertical="center"/>
    </xf>
    <xf numFmtId="49" fontId="48" fillId="0" borderId="0" xfId="0" applyNumberFormat="1" applyFont="1" applyAlignment="1">
      <alignment horizontal="left" vertical="center"/>
    </xf>
    <xf numFmtId="49" fontId="23" fillId="0" borderId="15" xfId="0" quotePrefix="1" applyNumberFormat="1" applyFont="1" applyBorder="1" applyAlignment="1">
      <alignment horizontal="center" vertical="center" shrinkToFit="1"/>
    </xf>
    <xf numFmtId="0" fontId="11" fillId="2" borderId="84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2" fontId="11" fillId="2" borderId="28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shrinkToFit="1"/>
    </xf>
    <xf numFmtId="2" fontId="11" fillId="2" borderId="31" xfId="0" applyNumberFormat="1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 shrinkToFit="1"/>
    </xf>
    <xf numFmtId="2" fontId="11" fillId="2" borderId="83" xfId="0" applyNumberFormat="1" applyFont="1" applyFill="1" applyBorder="1" applyAlignment="1">
      <alignment horizontal="center" vertical="center"/>
    </xf>
    <xf numFmtId="2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vertical="center"/>
    </xf>
    <xf numFmtId="0" fontId="11" fillId="2" borderId="38" xfId="0" applyFont="1" applyFill="1" applyBorder="1" applyAlignment="1">
      <alignment horizontal="center" vertical="center" shrinkToFit="1"/>
    </xf>
    <xf numFmtId="2" fontId="11" fillId="2" borderId="28" xfId="0" applyNumberFormat="1" applyFont="1" applyFill="1" applyBorder="1" applyAlignment="1">
      <alignment horizontal="left" vertical="center"/>
    </xf>
    <xf numFmtId="49" fontId="50" fillId="2" borderId="9" xfId="0" quotePrefix="1" applyNumberFormat="1" applyFont="1" applyFill="1" applyBorder="1" applyAlignment="1">
      <alignment horizontal="center" vertical="center" shrinkToFit="1"/>
    </xf>
    <xf numFmtId="0" fontId="50" fillId="2" borderId="2" xfId="0" applyFont="1" applyFill="1" applyBorder="1" applyAlignment="1">
      <alignment horizontal="center" vertical="center" shrinkToFit="1"/>
    </xf>
    <xf numFmtId="0" fontId="50" fillId="2" borderId="9" xfId="0" applyFont="1" applyFill="1" applyBorder="1" applyAlignment="1">
      <alignment vertical="center" shrinkToFit="1"/>
    </xf>
    <xf numFmtId="0" fontId="50" fillId="2" borderId="27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left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vertical="center"/>
    </xf>
    <xf numFmtId="2" fontId="50" fillId="2" borderId="28" xfId="0" applyNumberFormat="1" applyFont="1" applyFill="1" applyBorder="1" applyAlignment="1">
      <alignment horizontal="center" vertical="center"/>
    </xf>
    <xf numFmtId="0" fontId="50" fillId="2" borderId="29" xfId="0" applyFont="1" applyFill="1" applyBorder="1" applyAlignment="1">
      <alignment horizontal="center" vertical="center" shrinkToFit="1"/>
    </xf>
    <xf numFmtId="2" fontId="50" fillId="2" borderId="2" xfId="0" applyNumberFormat="1" applyFont="1" applyFill="1" applyBorder="1" applyAlignment="1">
      <alignment horizontal="center" vertical="center"/>
    </xf>
    <xf numFmtId="49" fontId="46" fillId="2" borderId="11" xfId="0" quotePrefix="1" applyNumberFormat="1" applyFont="1" applyFill="1" applyBorder="1" applyAlignment="1">
      <alignment horizontal="center" vertical="center" shrinkToFit="1"/>
    </xf>
    <xf numFmtId="0" fontId="46" fillId="2" borderId="4" xfId="0" applyFont="1" applyFill="1" applyBorder="1" applyAlignment="1">
      <alignment horizontal="center" vertical="center" shrinkToFit="1"/>
    </xf>
    <xf numFmtId="0" fontId="46" fillId="2" borderId="10" xfId="0" applyFont="1" applyFill="1" applyBorder="1" applyAlignment="1">
      <alignment vertical="center" shrinkToFit="1"/>
    </xf>
    <xf numFmtId="0" fontId="46" fillId="2" borderId="11" xfId="0" applyFont="1" applyFill="1" applyBorder="1" applyAlignment="1">
      <alignment vertical="center" shrinkToFit="1"/>
    </xf>
    <xf numFmtId="0" fontId="46" fillId="2" borderId="4" xfId="0" applyFont="1" applyFill="1" applyBorder="1" applyAlignment="1">
      <alignment horizontal="center" vertical="center"/>
    </xf>
    <xf numFmtId="0" fontId="46" fillId="2" borderId="30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vertical="center"/>
    </xf>
    <xf numFmtId="0" fontId="46" fillId="2" borderId="31" xfId="0" applyFont="1" applyFill="1" applyBorder="1" applyAlignment="1">
      <alignment horizontal="center" vertical="center"/>
    </xf>
    <xf numFmtId="2" fontId="46" fillId="2" borderId="31" xfId="0" applyNumberFormat="1" applyFont="1" applyFill="1" applyBorder="1" applyAlignment="1">
      <alignment horizontal="center" vertical="center"/>
    </xf>
    <xf numFmtId="0" fontId="46" fillId="2" borderId="37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11" fillId="2" borderId="27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2" fontId="46" fillId="0" borderId="84" xfId="0" applyNumberFormat="1" applyFont="1" applyBorder="1" applyAlignment="1">
      <alignment horizontal="center" vertical="center"/>
    </xf>
    <xf numFmtId="2" fontId="46" fillId="0" borderId="28" xfId="0" applyNumberFormat="1" applyFont="1" applyBorder="1" applyAlignment="1">
      <alignment horizontal="left" vertical="center"/>
    </xf>
    <xf numFmtId="2" fontId="46" fillId="0" borderId="28" xfId="0" applyNumberFormat="1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28" xfId="0" applyFont="1" applyBorder="1" applyAlignment="1">
      <alignment vertical="center"/>
    </xf>
    <xf numFmtId="0" fontId="46" fillId="0" borderId="29" xfId="0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/>
    </xf>
    <xf numFmtId="49" fontId="46" fillId="2" borderId="9" xfId="0" quotePrefix="1" applyNumberFormat="1" applyFont="1" applyFill="1" applyBorder="1" applyAlignment="1">
      <alignment horizontal="center" vertical="center" shrinkToFit="1"/>
    </xf>
    <xf numFmtId="0" fontId="46" fillId="2" borderId="2" xfId="0" applyFont="1" applyFill="1" applyBorder="1" applyAlignment="1">
      <alignment horizontal="center" vertical="center" shrinkToFit="1"/>
    </xf>
    <xf numFmtId="0" fontId="46" fillId="2" borderId="8" xfId="0" applyFont="1" applyFill="1" applyBorder="1" applyAlignment="1">
      <alignment vertical="center" shrinkToFit="1"/>
    </xf>
    <xf numFmtId="0" fontId="46" fillId="2" borderId="9" xfId="0" applyFont="1" applyFill="1" applyBorder="1" applyAlignment="1">
      <alignment vertical="center" shrinkToFit="1"/>
    </xf>
    <xf numFmtId="2" fontId="46" fillId="2" borderId="2" xfId="0" applyNumberFormat="1" applyFont="1" applyFill="1" applyBorder="1" applyAlignment="1">
      <alignment horizontal="center" vertical="center"/>
    </xf>
    <xf numFmtId="2" fontId="46" fillId="2" borderId="84" xfId="0" applyNumberFormat="1" applyFont="1" applyFill="1" applyBorder="1" applyAlignment="1">
      <alignment horizontal="center" vertical="center"/>
    </xf>
    <xf numFmtId="2" fontId="46" fillId="2" borderId="28" xfId="0" applyNumberFormat="1" applyFont="1" applyFill="1" applyBorder="1" applyAlignment="1">
      <alignment horizontal="left" vertical="center"/>
    </xf>
    <xf numFmtId="2" fontId="46" fillId="2" borderId="28" xfId="0" applyNumberFormat="1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vertical="center"/>
    </xf>
    <xf numFmtId="0" fontId="46" fillId="2" borderId="29" xfId="0" applyFont="1" applyFill="1" applyBorder="1" applyAlignment="1">
      <alignment horizontal="center" vertical="center" shrinkToFit="1"/>
    </xf>
    <xf numFmtId="0" fontId="49" fillId="0" borderId="0" xfId="0" applyFont="1" applyAlignment="1">
      <alignment vertical="center"/>
    </xf>
    <xf numFmtId="0" fontId="46" fillId="0" borderId="1" xfId="0" applyFont="1" applyBorder="1" applyAlignment="1">
      <alignment horizontal="center" vertical="center"/>
    </xf>
    <xf numFmtId="49" fontId="46" fillId="2" borderId="7" xfId="0" quotePrefix="1" applyNumberFormat="1" applyFont="1" applyFill="1" applyBorder="1" applyAlignment="1">
      <alignment horizontal="center" vertical="center" shrinkToFit="1"/>
    </xf>
    <xf numFmtId="0" fontId="46" fillId="2" borderId="1" xfId="0" applyFont="1" applyFill="1" applyBorder="1" applyAlignment="1">
      <alignment horizontal="center" vertical="center" shrinkToFit="1"/>
    </xf>
    <xf numFmtId="0" fontId="46" fillId="2" borderId="6" xfId="0" applyFont="1" applyFill="1" applyBorder="1" applyAlignment="1">
      <alignment vertical="center" shrinkToFit="1"/>
    </xf>
    <xf numFmtId="0" fontId="46" fillId="2" borderId="7" xfId="0" applyFont="1" applyFill="1" applyBorder="1" applyAlignment="1">
      <alignment vertical="center" shrinkToFit="1"/>
    </xf>
    <xf numFmtId="0" fontId="46" fillId="2" borderId="1" xfId="0" applyFont="1" applyFill="1" applyBorder="1" applyAlignment="1">
      <alignment horizontal="center" vertical="center"/>
    </xf>
    <xf numFmtId="0" fontId="46" fillId="2" borderId="83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left" vertical="center"/>
    </xf>
    <xf numFmtId="0" fontId="46" fillId="2" borderId="26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vertical="center"/>
    </xf>
    <xf numFmtId="2" fontId="46" fillId="2" borderId="26" xfId="0" applyNumberFormat="1" applyFont="1" applyFill="1" applyBorder="1" applyAlignment="1">
      <alignment horizontal="center" vertical="center"/>
    </xf>
    <xf numFmtId="0" fontId="46" fillId="2" borderId="38" xfId="0" applyFont="1" applyFill="1" applyBorder="1" applyAlignment="1">
      <alignment horizontal="center" vertical="center" shrinkToFit="1"/>
    </xf>
    <xf numFmtId="0" fontId="52" fillId="0" borderId="84" xfId="0" applyFont="1" applyBorder="1" applyAlignment="1">
      <alignment horizontal="center" vertical="center"/>
    </xf>
    <xf numFmtId="0" fontId="52" fillId="0" borderId="28" xfId="0" applyFont="1" applyBorder="1" applyAlignment="1">
      <alignment horizontal="left" vertical="center"/>
    </xf>
    <xf numFmtId="0" fontId="52" fillId="0" borderId="28" xfId="0" applyFont="1" applyBorder="1" applyAlignment="1">
      <alignment horizontal="center" vertical="center"/>
    </xf>
    <xf numFmtId="0" fontId="52" fillId="0" borderId="28" xfId="0" applyFont="1" applyBorder="1" applyAlignment="1">
      <alignment vertical="center"/>
    </xf>
    <xf numFmtId="2" fontId="52" fillId="0" borderId="28" xfId="0" applyNumberFormat="1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 shrinkToFit="1"/>
    </xf>
    <xf numFmtId="2" fontId="11" fillId="0" borderId="33" xfId="0" applyNumberFormat="1" applyFont="1" applyBorder="1" applyAlignment="1">
      <alignment horizontal="center" vertical="center"/>
    </xf>
    <xf numFmtId="0" fontId="46" fillId="2" borderId="25" xfId="0" applyFont="1" applyFill="1" applyBorder="1" applyAlignment="1">
      <alignment horizontal="center" vertical="center"/>
    </xf>
    <xf numFmtId="2" fontId="46" fillId="2" borderId="27" xfId="0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27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left" vertical="center"/>
    </xf>
    <xf numFmtId="2" fontId="46" fillId="2" borderId="28" xfId="0" applyNumberFormat="1" applyFont="1" applyFill="1" applyBorder="1" applyAlignment="1">
      <alignment vertical="center"/>
    </xf>
    <xf numFmtId="0" fontId="46" fillId="2" borderId="5" xfId="0" applyFont="1" applyFill="1" applyBorder="1" applyAlignment="1">
      <alignment horizontal="center" vertical="center" shrinkToFit="1"/>
    </xf>
    <xf numFmtId="0" fontId="46" fillId="2" borderId="12" xfId="0" applyFont="1" applyFill="1" applyBorder="1" applyAlignment="1">
      <alignment vertical="center" shrinkToFit="1"/>
    </xf>
    <xf numFmtId="0" fontId="46" fillId="2" borderId="13" xfId="0" applyFont="1" applyFill="1" applyBorder="1" applyAlignment="1">
      <alignment vertical="center" shrinkToFit="1"/>
    </xf>
    <xf numFmtId="0" fontId="46" fillId="2" borderId="33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vertical="center"/>
    </xf>
    <xf numFmtId="0" fontId="46" fillId="2" borderId="34" xfId="0" applyFont="1" applyFill="1" applyBorder="1" applyAlignment="1">
      <alignment horizontal="center" vertical="center"/>
    </xf>
    <xf numFmtId="2" fontId="46" fillId="2" borderId="34" xfId="0" applyNumberFormat="1" applyFont="1" applyFill="1" applyBorder="1" applyAlignment="1">
      <alignment horizontal="center" vertical="center"/>
    </xf>
    <xf numFmtId="49" fontId="46" fillId="2" borderId="2" xfId="0" quotePrefix="1" applyNumberFormat="1" applyFont="1" applyFill="1" applyBorder="1" applyAlignment="1">
      <alignment horizontal="center" vertical="center" shrinkToFit="1"/>
    </xf>
    <xf numFmtId="0" fontId="46" fillId="2" borderId="35" xfId="0" applyFont="1" applyFill="1" applyBorder="1" applyAlignment="1">
      <alignment horizontal="center" vertical="center"/>
    </xf>
    <xf numFmtId="0" fontId="46" fillId="2" borderId="36" xfId="0" applyFont="1" applyFill="1" applyBorder="1" applyAlignment="1">
      <alignment horizontal="left" vertical="center"/>
    </xf>
    <xf numFmtId="0" fontId="46" fillId="2" borderId="36" xfId="0" applyFont="1" applyFill="1" applyBorder="1" applyAlignment="1">
      <alignment horizontal="center" vertical="center"/>
    </xf>
    <xf numFmtId="0" fontId="46" fillId="2" borderId="36" xfId="0" applyFont="1" applyFill="1" applyBorder="1" applyAlignment="1">
      <alignment vertical="center"/>
    </xf>
    <xf numFmtId="2" fontId="46" fillId="2" borderId="36" xfId="0" applyNumberFormat="1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left" vertical="center"/>
    </xf>
    <xf numFmtId="0" fontId="46" fillId="2" borderId="32" xfId="0" applyFont="1" applyFill="1" applyBorder="1" applyAlignment="1">
      <alignment horizontal="center" vertical="center" shrinkToFit="1"/>
    </xf>
    <xf numFmtId="0" fontId="46" fillId="2" borderId="34" xfId="0" applyFont="1" applyFill="1" applyBorder="1" applyAlignment="1">
      <alignment horizontal="left" vertical="center"/>
    </xf>
    <xf numFmtId="49" fontId="46" fillId="2" borderId="4" xfId="0" quotePrefix="1" applyNumberFormat="1" applyFont="1" applyFill="1" applyBorder="1" applyAlignment="1">
      <alignment horizontal="center" vertical="center" shrinkToFit="1"/>
    </xf>
    <xf numFmtId="0" fontId="50" fillId="0" borderId="30" xfId="0" applyFont="1" applyBorder="1" applyAlignment="1">
      <alignment horizontal="center" vertical="center"/>
    </xf>
    <xf numFmtId="0" fontId="50" fillId="0" borderId="31" xfId="0" applyFont="1" applyBorder="1" applyAlignment="1">
      <alignment horizontal="left" vertical="center"/>
    </xf>
    <xf numFmtId="0" fontId="50" fillId="0" borderId="31" xfId="0" applyFont="1" applyBorder="1" applyAlignment="1">
      <alignment horizontal="center" vertical="center"/>
    </xf>
    <xf numFmtId="0" fontId="50" fillId="0" borderId="31" xfId="0" applyFont="1" applyBorder="1" applyAlignment="1">
      <alignment vertical="center"/>
    </xf>
    <xf numFmtId="2" fontId="50" fillId="0" borderId="31" xfId="0" applyNumberFormat="1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 shrinkToFit="1"/>
    </xf>
    <xf numFmtId="0" fontId="52" fillId="0" borderId="25" xfId="0" applyFont="1" applyBorder="1" applyAlignment="1">
      <alignment horizontal="center" vertical="center"/>
    </xf>
    <xf numFmtId="0" fontId="52" fillId="0" borderId="26" xfId="0" applyFont="1" applyBorder="1" applyAlignment="1">
      <alignment horizontal="left" vertical="center"/>
    </xf>
    <xf numFmtId="0" fontId="52" fillId="0" borderId="26" xfId="0" applyFont="1" applyBorder="1" applyAlignment="1">
      <alignment horizontal="center" vertical="center"/>
    </xf>
    <xf numFmtId="0" fontId="52" fillId="0" borderId="26" xfId="0" applyFont="1" applyBorder="1" applyAlignment="1">
      <alignment vertical="center"/>
    </xf>
    <xf numFmtId="2" fontId="52" fillId="0" borderId="26" xfId="0" applyNumberFormat="1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/>
    </xf>
    <xf numFmtId="0" fontId="50" fillId="0" borderId="8" xfId="0" applyFont="1" applyBorder="1" applyAlignment="1">
      <alignment vertical="center" shrinkToFit="1"/>
    </xf>
    <xf numFmtId="0" fontId="50" fillId="0" borderId="28" xfId="0" applyFont="1" applyBorder="1" applyAlignment="1">
      <alignment horizontal="center" vertical="center"/>
    </xf>
    <xf numFmtId="0" fontId="50" fillId="0" borderId="28" xfId="0" applyFont="1" applyBorder="1" applyAlignment="1">
      <alignment vertical="center"/>
    </xf>
    <xf numFmtId="0" fontId="50" fillId="0" borderId="29" xfId="0" applyFont="1" applyBorder="1" applyAlignment="1">
      <alignment horizontal="center" vertical="center" shrinkToFit="1"/>
    </xf>
    <xf numFmtId="1" fontId="23" fillId="0" borderId="9" xfId="0" quotePrefix="1" applyNumberFormat="1" applyFont="1" applyBorder="1" applyAlignment="1">
      <alignment horizontal="center" vertical="center" shrinkToFit="1"/>
    </xf>
    <xf numFmtId="2" fontId="46" fillId="2" borderId="43" xfId="0" applyNumberFormat="1" applyFont="1" applyFill="1" applyBorder="1" applyAlignment="1">
      <alignment horizontal="center" vertical="center"/>
    </xf>
    <xf numFmtId="0" fontId="52" fillId="2" borderId="27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left" vertical="center"/>
    </xf>
    <xf numFmtId="0" fontId="52" fillId="2" borderId="28" xfId="0" applyFont="1" applyFill="1" applyBorder="1" applyAlignment="1">
      <alignment horizontal="center" vertical="center"/>
    </xf>
    <xf numFmtId="2" fontId="52" fillId="2" borderId="28" xfId="0" applyNumberFormat="1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vertical="center"/>
    </xf>
    <xf numFmtId="0" fontId="52" fillId="2" borderId="29" xfId="0" applyFont="1" applyFill="1" applyBorder="1" applyAlignment="1">
      <alignment horizontal="center" vertical="center" shrinkToFit="1"/>
    </xf>
    <xf numFmtId="0" fontId="52" fillId="2" borderId="31" xfId="0" applyFont="1" applyFill="1" applyBorder="1" applyAlignment="1">
      <alignment vertical="center"/>
    </xf>
    <xf numFmtId="2" fontId="52" fillId="2" borderId="31" xfId="0" applyNumberFormat="1" applyFont="1" applyFill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26" fillId="0" borderId="104" xfId="0" applyFont="1" applyBorder="1" applyAlignment="1">
      <alignment horizontal="left" vertical="center"/>
    </xf>
    <xf numFmtId="0" fontId="11" fillId="0" borderId="104" xfId="0" applyFont="1" applyBorder="1" applyAlignment="1">
      <alignment horizontal="center" vertical="center"/>
    </xf>
    <xf numFmtId="0" fontId="11" fillId="0" borderId="104" xfId="0" applyFont="1" applyBorder="1" applyAlignment="1">
      <alignment vertical="center"/>
    </xf>
    <xf numFmtId="2" fontId="11" fillId="0" borderId="104" xfId="0" applyNumberFormat="1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11" fillId="0" borderId="4" xfId="0" quotePrefix="1" applyNumberFormat="1" applyFont="1" applyBorder="1" applyAlignment="1">
      <alignment horizontal="center" vertical="center" shrinkToFit="1"/>
    </xf>
    <xf numFmtId="2" fontId="11" fillId="0" borderId="10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3" fillId="0" borderId="7" xfId="0" quotePrefix="1" applyNumberFormat="1" applyFont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left" vertical="center"/>
    </xf>
    <xf numFmtId="0" fontId="23" fillId="2" borderId="31" xfId="0" applyFont="1" applyFill="1" applyBorder="1" applyAlignment="1">
      <alignment horizontal="center" vertical="center"/>
    </xf>
    <xf numFmtId="2" fontId="23" fillId="0" borderId="28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/>
    </xf>
    <xf numFmtId="1" fontId="46" fillId="2" borderId="9" xfId="0" quotePrefix="1" applyNumberFormat="1" applyFont="1" applyFill="1" applyBorder="1" applyAlignment="1">
      <alignment horizontal="center" vertical="center" shrinkToFit="1"/>
    </xf>
    <xf numFmtId="0" fontId="46" fillId="0" borderId="8" xfId="0" applyFont="1" applyBorder="1" applyAlignment="1">
      <alignment vertical="center" shrinkToFit="1"/>
    </xf>
    <xf numFmtId="0" fontId="46" fillId="0" borderId="10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2" fontId="11" fillId="2" borderId="84" xfId="0" applyNumberFormat="1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/>
    </xf>
    <xf numFmtId="2" fontId="26" fillId="2" borderId="26" xfId="0" applyNumberFormat="1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49" fontId="46" fillId="0" borderId="9" xfId="0" quotePrefix="1" applyNumberFormat="1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shrinkToFit="1"/>
    </xf>
    <xf numFmtId="0" fontId="46" fillId="0" borderId="9" xfId="0" applyFont="1" applyBorder="1" applyAlignment="1">
      <alignment vertical="center" shrinkToFit="1"/>
    </xf>
    <xf numFmtId="0" fontId="46" fillId="0" borderId="27" xfId="0" applyFont="1" applyBorder="1" applyAlignment="1">
      <alignment horizontal="center" vertical="center"/>
    </xf>
    <xf numFmtId="0" fontId="46" fillId="0" borderId="28" xfId="0" applyFont="1" applyBorder="1" applyAlignment="1">
      <alignment horizontal="left" vertical="center"/>
    </xf>
    <xf numFmtId="0" fontId="9" fillId="0" borderId="107" xfId="0" applyFont="1" applyBorder="1" applyAlignment="1">
      <alignment horizontal="center" vertical="center" shrinkToFit="1"/>
    </xf>
    <xf numFmtId="0" fontId="9" fillId="0" borderId="108" xfId="0" applyFont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2" fontId="23" fillId="0" borderId="4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left" vertical="center"/>
    </xf>
    <xf numFmtId="2" fontId="11" fillId="0" borderId="84" xfId="0" applyNumberFormat="1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2" fontId="11" fillId="0" borderId="85" xfId="0" applyNumberFormat="1" applyFont="1" applyBorder="1" applyAlignment="1">
      <alignment horizontal="left" vertical="center"/>
    </xf>
    <xf numFmtId="0" fontId="11" fillId="0" borderId="85" xfId="0" applyFont="1" applyBorder="1" applyAlignment="1">
      <alignment horizontal="left" vertical="center"/>
    </xf>
    <xf numFmtId="2" fontId="11" fillId="0" borderId="83" xfId="0" applyNumberFormat="1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50" fillId="0" borderId="84" xfId="0" applyFont="1" applyBorder="1" applyAlignment="1">
      <alignment horizontal="left" vertical="center"/>
    </xf>
    <xf numFmtId="0" fontId="26" fillId="0" borderId="8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51" fillId="2" borderId="27" xfId="0" applyFont="1" applyFill="1" applyBorder="1" applyAlignment="1">
      <alignment horizontal="left" vertical="center"/>
    </xf>
    <xf numFmtId="2" fontId="26" fillId="0" borderId="34" xfId="0" applyNumberFormat="1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2" fontId="23" fillId="0" borderId="33" xfId="0" applyNumberFormat="1" applyFont="1" applyBorder="1" applyAlignment="1">
      <alignment horizontal="center" vertical="center"/>
    </xf>
    <xf numFmtId="2" fontId="23" fillId="0" borderId="35" xfId="0" applyNumberFormat="1" applyFont="1" applyBorder="1" applyAlignment="1">
      <alignment horizontal="center" vertical="center"/>
    </xf>
    <xf numFmtId="2" fontId="23" fillId="0" borderId="36" xfId="0" applyNumberFormat="1" applyFont="1" applyBorder="1" applyAlignment="1">
      <alignment horizontal="left" vertical="center"/>
    </xf>
    <xf numFmtId="1" fontId="23" fillId="0" borderId="4" xfId="0" quotePrefix="1" applyNumberFormat="1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left" vertical="center"/>
    </xf>
    <xf numFmtId="1" fontId="23" fillId="0" borderId="11" xfId="0" quotePrefix="1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46" fillId="2" borderId="27" xfId="0" applyFont="1" applyFill="1" applyBorder="1" applyAlignment="1">
      <alignment horizontal="left" vertical="center"/>
    </xf>
    <xf numFmtId="2" fontId="46" fillId="0" borderId="25" xfId="0" applyNumberFormat="1" applyFont="1" applyBorder="1" applyAlignment="1">
      <alignment horizontal="center" vertical="center"/>
    </xf>
    <xf numFmtId="2" fontId="46" fillId="0" borderId="26" xfId="0" applyNumberFormat="1" applyFont="1" applyBorder="1" applyAlignment="1">
      <alignment horizontal="left" vertical="center"/>
    </xf>
    <xf numFmtId="2" fontId="46" fillId="0" borderId="26" xfId="0" applyNumberFormat="1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26" xfId="0" applyFont="1" applyBorder="1" applyAlignment="1">
      <alignment vertical="center"/>
    </xf>
    <xf numFmtId="0" fontId="46" fillId="0" borderId="38" xfId="0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56" fillId="2" borderId="38" xfId="0" applyFont="1" applyFill="1" applyBorder="1" applyAlignment="1">
      <alignment horizontal="center" vertical="center" shrinkToFit="1"/>
    </xf>
    <xf numFmtId="0" fontId="56" fillId="2" borderId="27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horizontal="left" vertical="center"/>
    </xf>
    <xf numFmtId="0" fontId="56" fillId="2" borderId="28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vertical="center"/>
    </xf>
    <xf numFmtId="2" fontId="56" fillId="2" borderId="28" xfId="0" applyNumberFormat="1" applyFont="1" applyFill="1" applyBorder="1" applyAlignment="1">
      <alignment horizontal="center" vertical="center"/>
    </xf>
    <xf numFmtId="0" fontId="56" fillId="2" borderId="29" xfId="0" applyFont="1" applyFill="1" applyBorder="1" applyAlignment="1">
      <alignment horizontal="center" vertical="center" shrinkToFit="1"/>
    </xf>
    <xf numFmtId="0" fontId="56" fillId="2" borderId="25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vertical="center"/>
    </xf>
    <xf numFmtId="0" fontId="56" fillId="2" borderId="26" xfId="0" applyFont="1" applyFill="1" applyBorder="1" applyAlignment="1">
      <alignment horizontal="center" vertical="center"/>
    </xf>
    <xf numFmtId="2" fontId="56" fillId="2" borderId="26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23" fillId="0" borderId="7" xfId="0" quotePrefix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2" fontId="23" fillId="2" borderId="4" xfId="0" applyNumberFormat="1" applyFont="1" applyFill="1" applyBorder="1" applyAlignment="1">
      <alignment horizontal="center" vertical="center"/>
    </xf>
    <xf numFmtId="0" fontId="46" fillId="2" borderId="96" xfId="0" applyFont="1" applyFill="1" applyBorder="1" applyAlignment="1">
      <alignment horizontal="center" vertical="center" shrinkToFit="1"/>
    </xf>
    <xf numFmtId="0" fontId="52" fillId="2" borderId="26" xfId="0" applyFont="1" applyFill="1" applyBorder="1" applyAlignment="1">
      <alignment vertical="center"/>
    </xf>
    <xf numFmtId="0" fontId="52" fillId="2" borderId="26" xfId="0" applyFont="1" applyFill="1" applyBorder="1" applyAlignment="1">
      <alignment horizontal="center" vertical="center"/>
    </xf>
    <xf numFmtId="2" fontId="52" fillId="2" borderId="26" xfId="0" applyNumberFormat="1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 shrinkToFit="1"/>
    </xf>
    <xf numFmtId="49" fontId="46" fillId="2" borderId="13" xfId="0" quotePrefix="1" applyNumberFormat="1" applyFont="1" applyFill="1" applyBorder="1" applyAlignment="1">
      <alignment horizontal="center" vertical="center" shrinkToFit="1"/>
    </xf>
    <xf numFmtId="49" fontId="46" fillId="2" borderId="1" xfId="0" quotePrefix="1" applyNumberFormat="1" applyFont="1" applyFill="1" applyBorder="1" applyAlignment="1">
      <alignment horizontal="center" vertical="center" shrinkToFit="1"/>
    </xf>
    <xf numFmtId="0" fontId="52" fillId="2" borderId="32" xfId="0" applyFont="1" applyFill="1" applyBorder="1" applyAlignment="1">
      <alignment horizontal="center" vertical="center" shrinkToFit="1"/>
    </xf>
    <xf numFmtId="0" fontId="46" fillId="2" borderId="33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 shrinkToFit="1"/>
    </xf>
    <xf numFmtId="0" fontId="26" fillId="0" borderId="85" xfId="0" applyFont="1" applyBorder="1" applyAlignment="1">
      <alignment horizontal="left" vertical="center"/>
    </xf>
    <xf numFmtId="0" fontId="26" fillId="0" borderId="83" xfId="0" applyFont="1" applyBorder="1" applyAlignment="1">
      <alignment horizontal="left" vertical="center"/>
    </xf>
    <xf numFmtId="0" fontId="50" fillId="0" borderId="4" xfId="0" applyFont="1" applyBorder="1" applyAlignment="1">
      <alignment horizontal="center" vertical="center"/>
    </xf>
    <xf numFmtId="1" fontId="11" fillId="0" borderId="5" xfId="0" quotePrefix="1" applyNumberFormat="1" applyFont="1" applyBorder="1" applyAlignment="1">
      <alignment horizontal="center" vertical="center" shrinkToFit="1"/>
    </xf>
    <xf numFmtId="2" fontId="11" fillId="0" borderId="94" xfId="0" applyNumberFormat="1" applyFont="1" applyBorder="1" applyAlignment="1">
      <alignment horizontal="center" vertical="center"/>
    </xf>
    <xf numFmtId="49" fontId="23" fillId="2" borderId="7" xfId="0" quotePrefix="1" applyNumberFormat="1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vertical="center" shrinkToFit="1"/>
    </xf>
    <xf numFmtId="0" fontId="23" fillId="2" borderId="7" xfId="0" applyFont="1" applyFill="1" applyBorder="1" applyAlignment="1">
      <alignment vertical="center" shrinkToFit="1"/>
    </xf>
    <xf numFmtId="0" fontId="23" fillId="2" borderId="7" xfId="0" applyFont="1" applyFill="1" applyBorder="1" applyAlignment="1">
      <alignment horizontal="center" vertical="center" shrinkToFit="1"/>
    </xf>
    <xf numFmtId="49" fontId="23" fillId="2" borderId="9" xfId="0" quotePrefix="1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8" xfId="0" applyFont="1" applyFill="1" applyBorder="1" applyAlignment="1">
      <alignment vertical="center" shrinkToFit="1"/>
    </xf>
    <xf numFmtId="0" fontId="23" fillId="2" borderId="9" xfId="0" applyFont="1" applyFill="1" applyBorder="1" applyAlignment="1">
      <alignment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/>
    </xf>
    <xf numFmtId="2" fontId="23" fillId="2" borderId="2" xfId="0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49" fontId="23" fillId="2" borderId="11" xfId="0" quotePrefix="1" applyNumberFormat="1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10" xfId="0" applyFont="1" applyFill="1" applyBorder="1" applyAlignment="1">
      <alignment vertical="center" shrinkToFit="1"/>
    </xf>
    <xf numFmtId="0" fontId="23" fillId="2" borderId="11" xfId="0" applyFont="1" applyFill="1" applyBorder="1" applyAlignment="1">
      <alignment vertical="center" shrinkToFit="1"/>
    </xf>
    <xf numFmtId="0" fontId="23" fillId="2" borderId="11" xfId="0" applyFont="1" applyFill="1" applyBorder="1" applyAlignment="1">
      <alignment horizontal="center" vertical="center" shrinkToFit="1"/>
    </xf>
    <xf numFmtId="1" fontId="23" fillId="0" borderId="1" xfId="0" quotePrefix="1" applyNumberFormat="1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" fontId="23" fillId="0" borderId="2" xfId="0" quotePrefix="1" applyNumberFormat="1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left" vertical="center" shrinkToFit="1"/>
    </xf>
    <xf numFmtId="0" fontId="23" fillId="2" borderId="8" xfId="0" applyFont="1" applyFill="1" applyBorder="1" applyAlignment="1">
      <alignment horizontal="left" vertical="center" shrinkToFit="1"/>
    </xf>
    <xf numFmtId="1" fontId="23" fillId="0" borderId="5" xfId="0" quotePrefix="1" applyNumberFormat="1" applyFont="1" applyBorder="1" applyAlignment="1">
      <alignment horizontal="center" vertical="center" shrinkToFit="1"/>
    </xf>
    <xf numFmtId="1" fontId="23" fillId="0" borderId="13" xfId="0" quotePrefix="1" applyNumberFormat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2" fontId="23" fillId="0" borderId="43" xfId="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49" fontId="23" fillId="0" borderId="5" xfId="0" quotePrefix="1" applyNumberFormat="1" applyFont="1" applyBorder="1" applyAlignment="1">
      <alignment horizontal="center" vertical="center" shrinkToFit="1"/>
    </xf>
    <xf numFmtId="1" fontId="46" fillId="2" borderId="4" xfId="0" quotePrefix="1" applyNumberFormat="1" applyFont="1" applyFill="1" applyBorder="1" applyAlignment="1">
      <alignment horizontal="center" vertical="center" shrinkToFit="1"/>
    </xf>
    <xf numFmtId="1" fontId="46" fillId="2" borderId="1" xfId="0" quotePrefix="1" applyNumberFormat="1" applyFont="1" applyFill="1" applyBorder="1" applyAlignment="1">
      <alignment horizontal="center" vertical="center" shrinkToFit="1"/>
    </xf>
    <xf numFmtId="49" fontId="46" fillId="2" borderId="5" xfId="0" quotePrefix="1" applyNumberFormat="1" applyFont="1" applyFill="1" applyBorder="1" applyAlignment="1">
      <alignment horizontal="center" vertical="center" shrinkToFit="1"/>
    </xf>
    <xf numFmtId="0" fontId="23" fillId="0" borderId="83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2" fontId="23" fillId="0" borderId="84" xfId="0" applyNumberFormat="1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2" fontId="23" fillId="0" borderId="83" xfId="0" applyNumberFormat="1" applyFont="1" applyBorder="1" applyAlignment="1">
      <alignment horizontal="center" vertical="center"/>
    </xf>
    <xf numFmtId="2" fontId="23" fillId="0" borderId="85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2" fontId="42" fillId="0" borderId="1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6" fillId="0" borderId="6" xfId="0" applyFont="1" applyBorder="1" applyAlignment="1">
      <alignment vertical="center" shrinkToFit="1"/>
    </xf>
    <xf numFmtId="0" fontId="46" fillId="0" borderId="8" xfId="0" applyFont="1" applyBorder="1" applyAlignment="1">
      <alignment horizontal="left" vertical="center" shrinkToFit="1"/>
    </xf>
    <xf numFmtId="1" fontId="46" fillId="2" borderId="7" xfId="0" quotePrefix="1" applyNumberFormat="1" applyFont="1" applyFill="1" applyBorder="1" applyAlignment="1">
      <alignment horizontal="center" vertical="center" shrinkToFit="1"/>
    </xf>
    <xf numFmtId="0" fontId="46" fillId="0" borderId="12" xfId="0" applyFont="1" applyBorder="1" applyAlignment="1">
      <alignment vertical="center" shrinkToFit="1"/>
    </xf>
    <xf numFmtId="1" fontId="46" fillId="2" borderId="11" xfId="0" quotePrefix="1" applyNumberFormat="1" applyFont="1" applyFill="1" applyBorder="1" applyAlignment="1">
      <alignment horizontal="center" vertical="center" shrinkToFit="1"/>
    </xf>
    <xf numFmtId="0" fontId="46" fillId="0" borderId="93" xfId="0" applyFont="1" applyBorder="1" applyAlignment="1">
      <alignment vertical="center" shrinkToFit="1"/>
    </xf>
    <xf numFmtId="165" fontId="41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1" fontId="60" fillId="0" borderId="4" xfId="0" quotePrefix="1" applyNumberFormat="1" applyFont="1" applyBorder="1" applyAlignment="1">
      <alignment horizontal="center" vertical="center" shrinkToFit="1"/>
    </xf>
    <xf numFmtId="0" fontId="60" fillId="0" borderId="4" xfId="0" applyFont="1" applyBorder="1" applyAlignment="1">
      <alignment horizontal="center" vertical="center" shrinkToFit="1"/>
    </xf>
    <xf numFmtId="0" fontId="60" fillId="0" borderId="10" xfId="0" applyFont="1" applyBorder="1" applyAlignment="1">
      <alignment vertical="center" shrinkToFit="1"/>
    </xf>
    <xf numFmtId="0" fontId="60" fillId="0" borderId="11" xfId="0" applyFont="1" applyBorder="1" applyAlignment="1">
      <alignment vertical="center" shrinkToFit="1"/>
    </xf>
    <xf numFmtId="0" fontId="60" fillId="0" borderId="11" xfId="0" applyFont="1" applyBorder="1" applyAlignment="1">
      <alignment horizontal="center" vertical="center" shrinkToFit="1"/>
    </xf>
    <xf numFmtId="0" fontId="23" fillId="0" borderId="103" xfId="0" applyFont="1" applyBorder="1" applyAlignment="1">
      <alignment horizontal="center" vertical="center"/>
    </xf>
    <xf numFmtId="2" fontId="11" fillId="0" borderId="91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0" fontId="50" fillId="2" borderId="30" xfId="0" applyFont="1" applyFill="1" applyBorder="1" applyAlignment="1">
      <alignment horizontal="center" vertical="center"/>
    </xf>
    <xf numFmtId="0" fontId="50" fillId="2" borderId="31" xfId="0" applyFont="1" applyFill="1" applyBorder="1" applyAlignment="1">
      <alignment horizontal="left" vertical="center"/>
    </xf>
    <xf numFmtId="0" fontId="50" fillId="2" borderId="31" xfId="0" applyFont="1" applyFill="1" applyBorder="1" applyAlignment="1">
      <alignment horizontal="center" vertical="center"/>
    </xf>
    <xf numFmtId="0" fontId="50" fillId="2" borderId="31" xfId="0" applyFont="1" applyFill="1" applyBorder="1" applyAlignment="1">
      <alignment vertical="center"/>
    </xf>
    <xf numFmtId="2" fontId="50" fillId="2" borderId="31" xfId="0" applyNumberFormat="1" applyFont="1" applyFill="1" applyBorder="1" applyAlignment="1">
      <alignment horizontal="center" vertical="center"/>
    </xf>
    <xf numFmtId="0" fontId="50" fillId="2" borderId="37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60" fillId="0" borderId="44" xfId="0" applyFont="1" applyBorder="1" applyAlignment="1">
      <alignment horizontal="center" vertical="center"/>
    </xf>
    <xf numFmtId="0" fontId="39" fillId="0" borderId="61" xfId="0" applyFont="1" applyBorder="1" applyAlignment="1">
      <alignment horizontal="left"/>
    </xf>
    <xf numFmtId="0" fontId="39" fillId="0" borderId="64" xfId="0" applyFont="1" applyBorder="1" applyAlignment="1">
      <alignment horizontal="left"/>
    </xf>
    <xf numFmtId="0" fontId="39" fillId="0" borderId="57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9" fillId="0" borderId="57" xfId="0" applyFont="1" applyBorder="1"/>
    <xf numFmtId="0" fontId="39" fillId="0" borderId="75" xfId="0" applyFont="1" applyBorder="1" applyAlignment="1">
      <alignment horizontal="left"/>
    </xf>
    <xf numFmtId="49" fontId="61" fillId="0" borderId="9" xfId="0" quotePrefix="1" applyNumberFormat="1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1" fillId="0" borderId="8" xfId="0" applyFont="1" applyBorder="1" applyAlignment="1">
      <alignment vertical="center" shrinkToFit="1"/>
    </xf>
    <xf numFmtId="0" fontId="61" fillId="0" borderId="9" xfId="0" applyFont="1" applyBorder="1" applyAlignment="1">
      <alignment vertical="center" shrinkToFit="1"/>
    </xf>
    <xf numFmtId="0" fontId="61" fillId="0" borderId="2" xfId="0" applyFont="1" applyBorder="1" applyAlignment="1">
      <alignment horizontal="center" vertical="center"/>
    </xf>
    <xf numFmtId="49" fontId="61" fillId="0" borderId="11" xfId="0" quotePrefix="1" applyNumberFormat="1" applyFont="1" applyBorder="1" applyAlignment="1">
      <alignment horizontal="center" vertical="center" shrinkToFit="1"/>
    </xf>
    <xf numFmtId="0" fontId="61" fillId="0" borderId="4" xfId="0" applyFont="1" applyBorder="1" applyAlignment="1">
      <alignment horizontal="center" vertical="center" shrinkToFit="1"/>
    </xf>
    <xf numFmtId="0" fontId="61" fillId="0" borderId="10" xfId="0" applyFont="1" applyBorder="1" applyAlignment="1">
      <alignment vertical="center" shrinkToFit="1"/>
    </xf>
    <xf numFmtId="0" fontId="61" fillId="0" borderId="11" xfId="0" applyFont="1" applyBorder="1" applyAlignment="1">
      <alignment vertical="center" shrinkToFit="1"/>
    </xf>
    <xf numFmtId="0" fontId="61" fillId="0" borderId="4" xfId="0" applyFont="1" applyBorder="1" applyAlignment="1">
      <alignment horizontal="center" vertical="center"/>
    </xf>
    <xf numFmtId="1" fontId="61" fillId="0" borderId="1" xfId="0" quotePrefix="1" applyNumberFormat="1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61" fillId="0" borderId="6" xfId="0" applyFont="1" applyBorder="1" applyAlignment="1">
      <alignment vertical="center" shrinkToFit="1"/>
    </xf>
    <xf numFmtId="0" fontId="61" fillId="0" borderId="7" xfId="0" applyFont="1" applyBorder="1" applyAlignment="1">
      <alignment vertical="center" shrinkToFit="1"/>
    </xf>
    <xf numFmtId="0" fontId="61" fillId="0" borderId="1" xfId="0" applyFont="1" applyBorder="1" applyAlignment="1">
      <alignment horizontal="center" vertical="center"/>
    </xf>
    <xf numFmtId="1" fontId="61" fillId="0" borderId="2" xfId="0" quotePrefix="1" applyNumberFormat="1" applyFont="1" applyBorder="1" applyAlignment="1">
      <alignment horizontal="center" vertical="center" shrinkToFit="1"/>
    </xf>
    <xf numFmtId="1" fontId="61" fillId="0" borderId="5" xfId="0" quotePrefix="1" applyNumberFormat="1" applyFont="1" applyBorder="1" applyAlignment="1">
      <alignment horizontal="center" vertical="center" shrinkToFit="1"/>
    </xf>
    <xf numFmtId="0" fontId="61" fillId="0" borderId="5" xfId="0" applyFont="1" applyBorder="1" applyAlignment="1">
      <alignment horizontal="center" vertical="center" shrinkToFit="1"/>
    </xf>
    <xf numFmtId="0" fontId="61" fillId="0" borderId="12" xfId="0" applyFont="1" applyBorder="1" applyAlignment="1">
      <alignment vertical="center" shrinkToFit="1"/>
    </xf>
    <xf numFmtId="0" fontId="61" fillId="0" borderId="13" xfId="0" applyFont="1" applyBorder="1" applyAlignment="1">
      <alignment vertical="center" shrinkToFit="1"/>
    </xf>
    <xf numFmtId="0" fontId="61" fillId="0" borderId="9" xfId="0" quotePrefix="1" applyFont="1" applyBorder="1" applyAlignment="1">
      <alignment horizontal="center" vertical="center" shrinkToFit="1"/>
    </xf>
    <xf numFmtId="2" fontId="61" fillId="0" borderId="2" xfId="0" applyNumberFormat="1" applyFont="1" applyBorder="1" applyAlignment="1">
      <alignment horizontal="center" vertical="center"/>
    </xf>
    <xf numFmtId="1" fontId="61" fillId="0" borderId="9" xfId="0" quotePrefix="1" applyNumberFormat="1" applyFont="1" applyBorder="1" applyAlignment="1">
      <alignment horizontal="center" vertical="center" shrinkToFit="1"/>
    </xf>
    <xf numFmtId="0" fontId="61" fillId="0" borderId="97" xfId="0" applyFont="1" applyBorder="1" applyAlignment="1">
      <alignment horizontal="center" vertical="center"/>
    </xf>
    <xf numFmtId="49" fontId="61" fillId="0" borderId="13" xfId="0" quotePrefix="1" applyNumberFormat="1" applyFont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/>
    </xf>
    <xf numFmtId="0" fontId="61" fillId="0" borderId="9" xfId="0" applyFont="1" applyBorder="1" applyAlignment="1">
      <alignment horizontal="center" vertical="center" shrinkToFit="1"/>
    </xf>
    <xf numFmtId="0" fontId="61" fillId="2" borderId="2" xfId="0" applyFont="1" applyFill="1" applyBorder="1" applyAlignment="1">
      <alignment horizontal="center" vertical="center"/>
    </xf>
    <xf numFmtId="2" fontId="61" fillId="2" borderId="2" xfId="0" applyNumberFormat="1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 shrinkToFit="1"/>
    </xf>
    <xf numFmtId="0" fontId="61" fillId="2" borderId="9" xfId="0" applyFont="1" applyFill="1" applyBorder="1" applyAlignment="1">
      <alignment horizontal="center" vertical="center" shrinkToFit="1"/>
    </xf>
    <xf numFmtId="1" fontId="61" fillId="0" borderId="4" xfId="0" quotePrefix="1" applyNumberFormat="1" applyFont="1" applyBorder="1" applyAlignment="1">
      <alignment horizontal="center" vertical="center" shrinkToFit="1"/>
    </xf>
    <xf numFmtId="0" fontId="61" fillId="2" borderId="4" xfId="0" applyFont="1" applyFill="1" applyBorder="1" applyAlignment="1">
      <alignment horizontal="center" vertical="center" shrinkToFit="1"/>
    </xf>
    <xf numFmtId="0" fontId="61" fillId="2" borderId="10" xfId="0" applyFont="1" applyFill="1" applyBorder="1" applyAlignment="1">
      <alignment vertical="center" shrinkToFit="1"/>
    </xf>
    <xf numFmtId="0" fontId="61" fillId="2" borderId="11" xfId="0" applyFont="1" applyFill="1" applyBorder="1" applyAlignment="1">
      <alignment vertical="center" shrinkToFit="1"/>
    </xf>
    <xf numFmtId="2" fontId="61" fillId="0" borderId="4" xfId="0" applyNumberFormat="1" applyFont="1" applyBorder="1" applyAlignment="1">
      <alignment horizontal="center" vertical="center"/>
    </xf>
    <xf numFmtId="0" fontId="61" fillId="2" borderId="8" xfId="0" applyFont="1" applyFill="1" applyBorder="1" applyAlignment="1">
      <alignment vertical="center" shrinkToFit="1"/>
    </xf>
    <xf numFmtId="0" fontId="61" fillId="2" borderId="9" xfId="0" applyFont="1" applyFill="1" applyBorder="1" applyAlignment="1">
      <alignment vertical="center" shrinkToFit="1"/>
    </xf>
    <xf numFmtId="2" fontId="61" fillId="0" borderId="43" xfId="0" applyNumberFormat="1" applyFont="1" applyBorder="1" applyAlignment="1">
      <alignment horizontal="center" vertical="center"/>
    </xf>
    <xf numFmtId="0" fontId="61" fillId="0" borderId="43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/>
    </xf>
    <xf numFmtId="0" fontId="61" fillId="0" borderId="42" xfId="0" applyFont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 shrinkToFit="1"/>
    </xf>
    <xf numFmtId="0" fontId="61" fillId="2" borderId="6" xfId="0" applyFont="1" applyFill="1" applyBorder="1" applyAlignment="1">
      <alignment horizontal="left" vertical="center" shrinkToFit="1"/>
    </xf>
    <xf numFmtId="0" fontId="61" fillId="2" borderId="7" xfId="0" applyFont="1" applyFill="1" applyBorder="1" applyAlignment="1">
      <alignment vertical="center" shrinkToFit="1"/>
    </xf>
    <xf numFmtId="0" fontId="61" fillId="2" borderId="5" xfId="0" applyFont="1" applyFill="1" applyBorder="1" applyAlignment="1">
      <alignment horizontal="center" vertical="center" shrinkToFit="1"/>
    </xf>
    <xf numFmtId="0" fontId="61" fillId="2" borderId="12" xfId="0" applyFont="1" applyFill="1" applyBorder="1" applyAlignment="1">
      <alignment vertical="center" shrinkToFit="1"/>
    </xf>
    <xf numFmtId="0" fontId="61" fillId="2" borderId="13" xfId="0" applyFont="1" applyFill="1" applyBorder="1" applyAlignment="1">
      <alignment vertical="center" shrinkToFit="1"/>
    </xf>
    <xf numFmtId="0" fontId="61" fillId="2" borderId="4" xfId="0" applyFont="1" applyFill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93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2" fontId="62" fillId="0" borderId="2" xfId="0" applyNumberFormat="1" applyFont="1" applyBorder="1" applyAlignment="1">
      <alignment horizontal="center" vertical="center"/>
    </xf>
    <xf numFmtId="2" fontId="62" fillId="0" borderId="4" xfId="0" applyNumberFormat="1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2" fontId="61" fillId="0" borderId="1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1" fontId="61" fillId="0" borderId="17" xfId="0" quotePrefix="1" applyNumberFormat="1" applyFont="1" applyBorder="1" applyAlignment="1">
      <alignment horizontal="center" vertical="center" shrinkToFit="1"/>
    </xf>
    <xf numFmtId="0" fontId="61" fillId="0" borderId="97" xfId="0" applyFont="1" applyBorder="1" applyAlignment="1">
      <alignment horizontal="center" vertical="center" shrinkToFit="1"/>
    </xf>
    <xf numFmtId="0" fontId="61" fillId="0" borderId="102" xfId="0" applyFont="1" applyBorder="1" applyAlignment="1">
      <alignment vertical="center" shrinkToFit="1"/>
    </xf>
    <xf numFmtId="0" fontId="61" fillId="0" borderId="101" xfId="0" applyFont="1" applyBorder="1" applyAlignment="1">
      <alignment vertical="center" shrinkToFit="1"/>
    </xf>
    <xf numFmtId="0" fontId="62" fillId="0" borderId="97" xfId="0" applyFont="1" applyBorder="1" applyAlignment="1">
      <alignment horizontal="center" vertical="center"/>
    </xf>
    <xf numFmtId="2" fontId="61" fillId="0" borderId="97" xfId="0" applyNumberFormat="1" applyFont="1" applyBorder="1" applyAlignment="1">
      <alignment horizontal="center" vertical="center"/>
    </xf>
    <xf numFmtId="0" fontId="61" fillId="2" borderId="3" xfId="0" applyFont="1" applyFill="1" applyBorder="1" applyAlignment="1">
      <alignment horizontal="center" vertical="center" shrinkToFit="1"/>
    </xf>
    <xf numFmtId="0" fontId="61" fillId="0" borderId="14" xfId="0" applyFont="1" applyBorder="1" applyAlignment="1">
      <alignment vertical="center" shrinkToFit="1"/>
    </xf>
    <xf numFmtId="0" fontId="61" fillId="2" borderId="15" xfId="0" applyFont="1" applyFill="1" applyBorder="1" applyAlignment="1">
      <alignment vertical="center" shrinkToFit="1"/>
    </xf>
    <xf numFmtId="0" fontId="61" fillId="0" borderId="94" xfId="0" applyFont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49" fontId="52" fillId="2" borderId="7" xfId="0" quotePrefix="1" applyNumberFormat="1" applyFont="1" applyFill="1" applyBorder="1" applyAlignment="1">
      <alignment horizontal="center" vertical="center" shrinkToFit="1"/>
    </xf>
    <xf numFmtId="0" fontId="52" fillId="2" borderId="1" xfId="0" applyFont="1" applyFill="1" applyBorder="1" applyAlignment="1">
      <alignment horizontal="center" vertical="center" shrinkToFit="1"/>
    </xf>
    <xf numFmtId="0" fontId="52" fillId="2" borderId="6" xfId="0" applyFont="1" applyFill="1" applyBorder="1" applyAlignment="1">
      <alignment vertical="center" shrinkToFit="1"/>
    </xf>
    <xf numFmtId="0" fontId="52" fillId="2" borderId="7" xfId="0" applyFont="1" applyFill="1" applyBorder="1" applyAlignment="1">
      <alignment vertical="center" shrinkToFit="1"/>
    </xf>
    <xf numFmtId="0" fontId="52" fillId="2" borderId="1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 shrinkToFit="1"/>
    </xf>
    <xf numFmtId="0" fontId="61" fillId="0" borderId="15" xfId="0" applyFont="1" applyBorder="1" applyAlignment="1">
      <alignment vertical="center" shrinkToFit="1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1" fillId="0" borderId="8" xfId="0" applyFont="1" applyBorder="1" applyAlignment="1">
      <alignment horizontal="left" vertical="center" shrinkToFit="1"/>
    </xf>
    <xf numFmtId="49" fontId="52" fillId="2" borderId="2" xfId="0" quotePrefix="1" applyNumberFormat="1" applyFont="1" applyFill="1" applyBorder="1" applyAlignment="1">
      <alignment horizontal="center" vertical="center" shrinkToFit="1"/>
    </xf>
    <xf numFmtId="0" fontId="52" fillId="2" borderId="2" xfId="0" applyFont="1" applyFill="1" applyBorder="1" applyAlignment="1">
      <alignment horizontal="center" vertical="center" shrinkToFit="1"/>
    </xf>
    <xf numFmtId="0" fontId="52" fillId="0" borderId="8" xfId="0" applyFont="1" applyBorder="1" applyAlignment="1">
      <alignment vertical="center" shrinkToFit="1"/>
    </xf>
    <xf numFmtId="0" fontId="52" fillId="2" borderId="9" xfId="0" applyFont="1" applyFill="1" applyBorder="1" applyAlignment="1">
      <alignment vertical="center" shrinkToFit="1"/>
    </xf>
    <xf numFmtId="0" fontId="23" fillId="2" borderId="4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1" fontId="61" fillId="0" borderId="13" xfId="0" quotePrefix="1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1" fontId="8" fillId="0" borderId="19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43" fillId="0" borderId="16" xfId="0" applyFont="1" applyBorder="1" applyAlignment="1">
      <alignment horizontal="center" vertical="center" shrinkToFit="1"/>
    </xf>
    <xf numFmtId="0" fontId="43" fillId="0" borderId="17" xfId="0" applyFont="1" applyBorder="1" applyAlignment="1">
      <alignment horizontal="center" vertical="center" shrinkToFit="1"/>
    </xf>
    <xf numFmtId="1" fontId="8" fillId="0" borderId="0" xfId="0" applyNumberFormat="1" applyFont="1" applyAlignment="1">
      <alignment horizontal="center" vertical="center"/>
    </xf>
    <xf numFmtId="0" fontId="46" fillId="2" borderId="92" xfId="0" applyFont="1" applyFill="1" applyBorder="1" applyAlignment="1">
      <alignment horizontal="left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84" xfId="0" applyFont="1" applyFill="1" applyBorder="1" applyAlignment="1">
      <alignment horizontal="left" vertical="center"/>
    </xf>
    <xf numFmtId="0" fontId="10" fillId="0" borderId="97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9" fillId="0" borderId="9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88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0" fontId="33" fillId="0" borderId="49" xfId="0" applyFont="1" applyBorder="1" applyAlignment="1">
      <alignment horizontal="center" vertical="center"/>
    </xf>
    <xf numFmtId="0" fontId="37" fillId="0" borderId="53" xfId="0" applyFont="1" applyBorder="1" applyAlignment="1">
      <alignment horizontal="right" vertical="center"/>
    </xf>
    <xf numFmtId="0" fontId="37" fillId="0" borderId="53" xfId="0" applyFont="1" applyBorder="1" applyAlignment="1">
      <alignment horizontal="left" vertical="center"/>
    </xf>
    <xf numFmtId="0" fontId="33" fillId="0" borderId="6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 shrinkToFit="1"/>
    </xf>
    <xf numFmtId="0" fontId="33" fillId="0" borderId="75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33" fillId="0" borderId="56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 shrinkToFit="1"/>
    </xf>
    <xf numFmtId="164" fontId="35" fillId="0" borderId="75" xfId="0" applyNumberFormat="1" applyFont="1" applyBorder="1" applyAlignment="1">
      <alignment horizontal="center"/>
    </xf>
    <xf numFmtId="164" fontId="35" fillId="0" borderId="53" xfId="0" applyNumberFormat="1" applyFont="1" applyBorder="1" applyAlignment="1">
      <alignment horizontal="center"/>
    </xf>
    <xf numFmtId="164" fontId="35" fillId="0" borderId="51" xfId="0" applyNumberFormat="1" applyFont="1" applyBorder="1" applyAlignment="1">
      <alignment horizontal="center"/>
    </xf>
    <xf numFmtId="0" fontId="33" fillId="0" borderId="6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 shrinkToFit="1"/>
    </xf>
    <xf numFmtId="0" fontId="33" fillId="0" borderId="57" xfId="0" applyFont="1" applyBorder="1" applyAlignment="1">
      <alignment horizontal="center" vertical="center" shrinkToFit="1"/>
    </xf>
    <xf numFmtId="0" fontId="33" fillId="0" borderId="49" xfId="0" applyFont="1" applyBorder="1" applyAlignment="1">
      <alignment horizontal="center" vertical="center" shrinkToFit="1"/>
    </xf>
    <xf numFmtId="165" fontId="41" fillId="0" borderId="64" xfId="0" applyNumberFormat="1" applyFont="1" applyBorder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165" fontId="41" fillId="0" borderId="50" xfId="0" applyNumberFormat="1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 shrinkToFit="1"/>
    </xf>
    <xf numFmtId="0" fontId="33" fillId="0" borderId="90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40" fillId="0" borderId="75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 shrinkToFit="1"/>
    </xf>
    <xf numFmtId="0" fontId="33" fillId="0" borderId="58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4" fillId="0" borderId="59" xfId="0" applyFont="1" applyBorder="1" applyAlignment="1">
      <alignment horizontal="right" vertical="center"/>
    </xf>
    <xf numFmtId="0" fontId="34" fillId="0" borderId="71" xfId="0" applyFont="1" applyBorder="1" applyAlignment="1">
      <alignment horizontal="right" vertical="center"/>
    </xf>
    <xf numFmtId="0" fontId="34" fillId="0" borderId="81" xfId="0" applyFont="1" applyBorder="1" applyAlignment="1">
      <alignment horizontal="right" vertical="center"/>
    </xf>
    <xf numFmtId="0" fontId="34" fillId="0" borderId="63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 shrinkToFit="1"/>
    </xf>
    <xf numFmtId="0" fontId="33" fillId="0" borderId="77" xfId="0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right" vertical="center"/>
    </xf>
    <xf numFmtId="0" fontId="40" fillId="0" borderId="65" xfId="0" applyFont="1" applyBorder="1" applyAlignment="1">
      <alignment horizontal="right" vertical="center"/>
    </xf>
    <xf numFmtId="0" fontId="33" fillId="0" borderId="60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E0A611F4-8045-4A05-81BA-58793041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FA33C35-3467-49B5-B149-33F10C32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AD08EA9-6826-41A5-82D7-A78EF062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72EC950-62A9-4380-91E4-1671752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3619A04-36C8-4F27-A10F-AB09FF47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E5C33ECB-07FD-4DEF-8A9E-3BABA9C4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2EADF0E5-BD2A-480C-B6ED-344478D7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803E9C9-E25E-4324-B7A0-B3F100F7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0B6351-3424-42AB-9766-9C906E38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8BF5C0-06B3-4C1A-9C5F-3428C549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2601F30-B8E3-4375-A7AF-AF0BDE88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DDE2FFD8-F003-4EE2-BAA1-85CF77E1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9E56954-46BD-4032-A25C-106466A0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0295729-48E5-4666-B967-C749C1FB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Z60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796875" style="6" customWidth="1"/>
    <col min="7" max="7" width="5.19921875" style="1" customWidth="1"/>
    <col min="8" max="24" width="3" style="1" customWidth="1"/>
    <col min="25" max="25" width="3.19921875" style="1" customWidth="1"/>
    <col min="26" max="16384" width="9.19921875" style="1"/>
  </cols>
  <sheetData>
    <row r="1" spans="1:26" s="12" customFormat="1" ht="18" customHeight="1">
      <c r="B1" s="143" t="s">
        <v>61</v>
      </c>
      <c r="C1" s="144"/>
      <c r="D1" s="145"/>
      <c r="E1" s="146" t="s">
        <v>1048</v>
      </c>
      <c r="F1" s="14"/>
      <c r="L1" s="12" t="s">
        <v>25</v>
      </c>
      <c r="Q1" s="12" t="str">
        <f>'ยอด ม.4'!B4</f>
        <v>นางสาวปัณณพร  โอมี</v>
      </c>
    </row>
    <row r="2" spans="1:26" s="12" customFormat="1" ht="18" customHeight="1">
      <c r="B2" s="147" t="s">
        <v>50</v>
      </c>
      <c r="C2" s="144"/>
      <c r="D2" s="145"/>
      <c r="E2" s="146" t="s">
        <v>57</v>
      </c>
      <c r="L2" s="12" t="s">
        <v>51</v>
      </c>
      <c r="Q2" s="12" t="str">
        <f>'ยอด ม.4'!B5</f>
        <v>นางสาวสุมนทิพย์  ทิพย์หนู</v>
      </c>
    </row>
    <row r="3" spans="1:26" s="13" customFormat="1" ht="17.25" customHeight="1">
      <c r="A3" s="14" t="s">
        <v>78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6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 t="s">
        <v>53</v>
      </c>
      <c r="V4" s="659">
        <f>'ยอด ม.4'!F4</f>
        <v>735</v>
      </c>
      <c r="W4" s="659"/>
      <c r="X4" s="161"/>
    </row>
    <row r="5" spans="1:26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42</v>
      </c>
      <c r="G5" s="660" t="s">
        <v>3</v>
      </c>
      <c r="H5" s="149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4"/>
    </row>
    <row r="6" spans="1:26" s="84" customFormat="1" ht="18" customHeight="1">
      <c r="A6" s="662"/>
      <c r="B6" s="664"/>
      <c r="C6" s="666"/>
      <c r="D6" s="668"/>
      <c r="E6" s="670"/>
      <c r="F6" s="658"/>
      <c r="G6" s="661"/>
      <c r="H6" s="163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2"/>
      <c r="Y6" s="11"/>
      <c r="Z6" s="11"/>
    </row>
    <row r="7" spans="1:26" s="319" customFormat="1" ht="16" customHeight="1">
      <c r="A7" s="320">
        <v>1</v>
      </c>
      <c r="B7" s="492">
        <v>42177</v>
      </c>
      <c r="C7" s="493" t="s">
        <v>91</v>
      </c>
      <c r="D7" s="494" t="s">
        <v>153</v>
      </c>
      <c r="E7" s="495" t="s">
        <v>154</v>
      </c>
      <c r="F7" s="496" t="s">
        <v>92</v>
      </c>
      <c r="G7" s="423" t="s">
        <v>13</v>
      </c>
      <c r="H7" s="326"/>
      <c r="I7" s="327"/>
      <c r="J7" s="328"/>
      <c r="K7" s="328"/>
      <c r="L7" s="328"/>
      <c r="M7" s="328"/>
      <c r="N7" s="328"/>
      <c r="O7" s="328"/>
      <c r="P7" s="329"/>
      <c r="Q7" s="329"/>
      <c r="R7" s="329"/>
      <c r="S7" s="329"/>
      <c r="T7" s="329"/>
      <c r="U7" s="329"/>
      <c r="V7" s="329"/>
      <c r="W7" s="330"/>
      <c r="X7" s="331"/>
      <c r="Y7" s="545"/>
      <c r="Z7" s="545"/>
    </row>
    <row r="8" spans="1:26" s="2" customFormat="1" ht="16.25" customHeight="1">
      <c r="A8" s="26">
        <v>2</v>
      </c>
      <c r="B8" s="497">
        <v>42183</v>
      </c>
      <c r="C8" s="498" t="s">
        <v>91</v>
      </c>
      <c r="D8" s="499" t="s">
        <v>198</v>
      </c>
      <c r="E8" s="500" t="s">
        <v>199</v>
      </c>
      <c r="F8" s="501"/>
      <c r="G8" s="502" t="s">
        <v>14</v>
      </c>
      <c r="H8" s="260"/>
      <c r="I8" s="261"/>
      <c r="J8" s="262"/>
      <c r="K8" s="262"/>
      <c r="L8" s="262"/>
      <c r="M8" s="262"/>
      <c r="N8" s="262"/>
      <c r="O8" s="262"/>
      <c r="P8" s="263"/>
      <c r="Q8" s="263"/>
      <c r="R8" s="263"/>
      <c r="S8" s="263"/>
      <c r="T8" s="263"/>
      <c r="U8" s="263"/>
      <c r="V8" s="263"/>
      <c r="W8" s="264"/>
      <c r="X8" s="265"/>
      <c r="Y8" s="11"/>
      <c r="Z8" s="11"/>
    </row>
    <row r="9" spans="1:26" s="2" customFormat="1" ht="16.25" customHeight="1">
      <c r="A9" s="26">
        <v>3</v>
      </c>
      <c r="B9" s="497">
        <v>42214</v>
      </c>
      <c r="C9" s="498" t="s">
        <v>91</v>
      </c>
      <c r="D9" s="499" t="s">
        <v>145</v>
      </c>
      <c r="E9" s="500" t="s">
        <v>146</v>
      </c>
      <c r="F9" s="501" t="s">
        <v>92</v>
      </c>
      <c r="G9" s="503" t="s">
        <v>15</v>
      </c>
      <c r="H9" s="260"/>
      <c r="I9" s="261"/>
      <c r="J9" s="262"/>
      <c r="K9" s="262"/>
      <c r="L9" s="262"/>
      <c r="M9" s="262"/>
      <c r="N9" s="262"/>
      <c r="O9" s="262"/>
      <c r="P9" s="263"/>
      <c r="Q9" s="263"/>
      <c r="R9" s="263"/>
      <c r="S9" s="263"/>
      <c r="T9" s="263"/>
      <c r="U9" s="263"/>
      <c r="V9" s="263"/>
      <c r="W9" s="264"/>
      <c r="X9" s="265"/>
      <c r="Y9" s="11"/>
      <c r="Z9" s="11"/>
    </row>
    <row r="10" spans="1:26" s="2" customFormat="1" ht="16.25" customHeight="1">
      <c r="A10" s="26">
        <v>4</v>
      </c>
      <c r="B10" s="101">
        <v>42245</v>
      </c>
      <c r="C10" s="102" t="s">
        <v>91</v>
      </c>
      <c r="D10" s="103" t="s">
        <v>187</v>
      </c>
      <c r="E10" s="104" t="s">
        <v>188</v>
      </c>
      <c r="F10" s="504"/>
      <c r="G10" s="503" t="s">
        <v>16</v>
      </c>
      <c r="H10" s="50"/>
      <c r="I10" s="198"/>
      <c r="J10" s="34"/>
      <c r="K10" s="34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4"/>
      <c r="X10" s="36"/>
      <c r="Y10" s="11"/>
      <c r="Z10" s="11"/>
    </row>
    <row r="11" spans="1:26" s="2" customFormat="1" ht="16" customHeight="1">
      <c r="A11" s="37">
        <v>5</v>
      </c>
      <c r="B11" s="505">
        <v>42248</v>
      </c>
      <c r="C11" s="506" t="s">
        <v>91</v>
      </c>
      <c r="D11" s="507" t="s">
        <v>141</v>
      </c>
      <c r="E11" s="508" t="s">
        <v>142</v>
      </c>
      <c r="F11" s="509" t="s">
        <v>93</v>
      </c>
      <c r="G11" s="475" t="s">
        <v>17</v>
      </c>
      <c r="H11" s="413"/>
      <c r="I11" s="403"/>
      <c r="J11" s="415"/>
      <c r="K11" s="415"/>
      <c r="L11" s="415"/>
      <c r="M11" s="415"/>
      <c r="N11" s="415"/>
      <c r="O11" s="415"/>
      <c r="P11" s="267"/>
      <c r="Q11" s="267"/>
      <c r="R11" s="267"/>
      <c r="S11" s="267"/>
      <c r="T11" s="267"/>
      <c r="U11" s="267"/>
      <c r="V11" s="267"/>
      <c r="W11" s="266"/>
      <c r="X11" s="268"/>
      <c r="Y11" s="11"/>
      <c r="Z11" s="11"/>
    </row>
    <row r="12" spans="1:26" s="2" customFormat="1" ht="16.25" customHeight="1">
      <c r="A12" s="15">
        <v>6</v>
      </c>
      <c r="B12" s="492">
        <v>42258</v>
      </c>
      <c r="C12" s="493" t="s">
        <v>91</v>
      </c>
      <c r="D12" s="494" t="s">
        <v>128</v>
      </c>
      <c r="E12" s="495" t="s">
        <v>129</v>
      </c>
      <c r="F12" s="496" t="s">
        <v>93</v>
      </c>
      <c r="G12" s="423" t="s">
        <v>13</v>
      </c>
      <c r="H12" s="269"/>
      <c r="I12" s="414"/>
      <c r="J12" s="270"/>
      <c r="K12" s="270"/>
      <c r="L12" s="270"/>
      <c r="M12" s="270"/>
      <c r="N12" s="270"/>
      <c r="O12" s="270"/>
      <c r="P12" s="271"/>
      <c r="Q12" s="271"/>
      <c r="R12" s="271"/>
      <c r="S12" s="271"/>
      <c r="T12" s="271"/>
      <c r="U12" s="271"/>
      <c r="V12" s="271"/>
      <c r="W12" s="270"/>
      <c r="X12" s="272"/>
      <c r="Y12" s="11"/>
      <c r="Z12" s="11"/>
    </row>
    <row r="13" spans="1:26" s="2" customFormat="1" ht="16" customHeight="1">
      <c r="A13" s="26">
        <v>7</v>
      </c>
      <c r="B13" s="497">
        <v>42262</v>
      </c>
      <c r="C13" s="498" t="s">
        <v>91</v>
      </c>
      <c r="D13" s="499" t="s">
        <v>200</v>
      </c>
      <c r="E13" s="500" t="s">
        <v>201</v>
      </c>
      <c r="F13" s="501"/>
      <c r="G13" s="502" t="s">
        <v>14</v>
      </c>
      <c r="H13" s="412"/>
      <c r="I13" s="273"/>
      <c r="J13" s="264"/>
      <c r="K13" s="264"/>
      <c r="L13" s="264"/>
      <c r="M13" s="264"/>
      <c r="N13" s="264"/>
      <c r="O13" s="264"/>
      <c r="P13" s="263"/>
      <c r="Q13" s="263"/>
      <c r="R13" s="263"/>
      <c r="S13" s="263"/>
      <c r="T13" s="263"/>
      <c r="U13" s="263"/>
      <c r="V13" s="263"/>
      <c r="W13" s="264"/>
      <c r="X13" s="265"/>
      <c r="Y13" s="11"/>
      <c r="Z13" s="11"/>
    </row>
    <row r="14" spans="1:26" s="319" customFormat="1" ht="16.25" customHeight="1">
      <c r="A14" s="307">
        <v>8</v>
      </c>
      <c r="B14" s="497">
        <v>42293</v>
      </c>
      <c r="C14" s="498" t="s">
        <v>91</v>
      </c>
      <c r="D14" s="499" t="s">
        <v>169</v>
      </c>
      <c r="E14" s="500" t="s">
        <v>170</v>
      </c>
      <c r="F14" s="501" t="s">
        <v>94</v>
      </c>
      <c r="G14" s="503" t="s">
        <v>15</v>
      </c>
      <c r="H14" s="260"/>
      <c r="I14" s="261"/>
      <c r="J14" s="262"/>
      <c r="K14" s="262"/>
      <c r="L14" s="262"/>
      <c r="M14" s="262"/>
      <c r="N14" s="262"/>
      <c r="O14" s="262"/>
      <c r="P14" s="263"/>
      <c r="Q14" s="263"/>
      <c r="R14" s="263"/>
      <c r="S14" s="263"/>
      <c r="T14" s="263"/>
      <c r="U14" s="263"/>
      <c r="V14" s="263"/>
      <c r="W14" s="264"/>
      <c r="X14" s="265"/>
      <c r="Y14" s="545"/>
      <c r="Z14" s="545"/>
    </row>
    <row r="15" spans="1:26" s="2" customFormat="1" ht="16" customHeight="1">
      <c r="A15" s="26">
        <v>9</v>
      </c>
      <c r="B15" s="497">
        <v>42294</v>
      </c>
      <c r="C15" s="498" t="s">
        <v>91</v>
      </c>
      <c r="D15" s="499" t="s">
        <v>130</v>
      </c>
      <c r="E15" s="500" t="s">
        <v>131</v>
      </c>
      <c r="F15" s="501" t="s">
        <v>93</v>
      </c>
      <c r="G15" s="503" t="s">
        <v>16</v>
      </c>
      <c r="H15" s="313"/>
      <c r="I15" s="314"/>
      <c r="J15" s="315"/>
      <c r="K15" s="315"/>
      <c r="L15" s="316"/>
      <c r="M15" s="316"/>
      <c r="N15" s="316"/>
      <c r="O15" s="316"/>
      <c r="P15" s="317"/>
      <c r="Q15" s="317"/>
      <c r="R15" s="317"/>
      <c r="S15" s="317"/>
      <c r="T15" s="317"/>
      <c r="U15" s="317"/>
      <c r="V15" s="317"/>
      <c r="W15" s="315"/>
      <c r="X15" s="318"/>
      <c r="Y15" s="11"/>
      <c r="Z15" s="11"/>
    </row>
    <row r="16" spans="1:26" s="2" customFormat="1" ht="16" customHeight="1">
      <c r="A16" s="37">
        <v>10</v>
      </c>
      <c r="B16" s="108">
        <v>42302</v>
      </c>
      <c r="C16" s="109" t="s">
        <v>91</v>
      </c>
      <c r="D16" s="110" t="s">
        <v>159</v>
      </c>
      <c r="E16" s="111" t="s">
        <v>160</v>
      </c>
      <c r="F16" s="474" t="s">
        <v>92</v>
      </c>
      <c r="G16" s="475" t="s">
        <v>17</v>
      </c>
      <c r="H16" s="42"/>
      <c r="I16" s="204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5"/>
      <c r="X16" s="47"/>
      <c r="Y16" s="11"/>
      <c r="Z16" s="11"/>
    </row>
    <row r="17" spans="1:26" s="2" customFormat="1" ht="16.25" customHeight="1">
      <c r="A17" s="15">
        <v>11</v>
      </c>
      <c r="B17" s="510">
        <v>42305</v>
      </c>
      <c r="C17" s="98" t="s">
        <v>91</v>
      </c>
      <c r="D17" s="99" t="s">
        <v>126</v>
      </c>
      <c r="E17" s="100" t="s">
        <v>127</v>
      </c>
      <c r="F17" s="511" t="s">
        <v>93</v>
      </c>
      <c r="G17" s="423" t="s">
        <v>13</v>
      </c>
      <c r="H17" s="48"/>
      <c r="I17" s="197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2"/>
      <c r="X17" s="25"/>
      <c r="Y17" s="11"/>
      <c r="Z17" s="11"/>
    </row>
    <row r="18" spans="1:26" s="2" customFormat="1" ht="16.25" customHeight="1">
      <c r="A18" s="26">
        <v>12</v>
      </c>
      <c r="B18" s="512">
        <v>42345</v>
      </c>
      <c r="C18" s="102" t="s">
        <v>91</v>
      </c>
      <c r="D18" s="103" t="s">
        <v>126</v>
      </c>
      <c r="E18" s="104" t="s">
        <v>134</v>
      </c>
      <c r="F18" s="504" t="s">
        <v>93</v>
      </c>
      <c r="G18" s="502" t="s">
        <v>14</v>
      </c>
      <c r="H18" s="31"/>
      <c r="I18" s="78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4"/>
      <c r="X18" s="36"/>
      <c r="Y18" s="11"/>
      <c r="Z18" s="11"/>
    </row>
    <row r="19" spans="1:26" s="2" customFormat="1" ht="16" customHeight="1">
      <c r="A19" s="26">
        <v>13</v>
      </c>
      <c r="B19" s="512">
        <v>42384</v>
      </c>
      <c r="C19" s="102" t="s">
        <v>91</v>
      </c>
      <c r="D19" s="103" t="s">
        <v>171</v>
      </c>
      <c r="E19" s="104" t="s">
        <v>172</v>
      </c>
      <c r="F19" s="504" t="s">
        <v>94</v>
      </c>
      <c r="G19" s="503" t="s">
        <v>15</v>
      </c>
      <c r="H19" s="31"/>
      <c r="I19" s="78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4"/>
      <c r="X19" s="36"/>
      <c r="Y19" s="11"/>
      <c r="Z19" s="11"/>
    </row>
    <row r="20" spans="1:26" s="2" customFormat="1" ht="16.25" customHeight="1">
      <c r="A20" s="26">
        <v>14</v>
      </c>
      <c r="B20" s="512">
        <v>42553</v>
      </c>
      <c r="C20" s="102" t="s">
        <v>91</v>
      </c>
      <c r="D20" s="103" t="s">
        <v>135</v>
      </c>
      <c r="E20" s="104" t="s">
        <v>136</v>
      </c>
      <c r="F20" s="504" t="s">
        <v>93</v>
      </c>
      <c r="G20" s="503" t="s">
        <v>16</v>
      </c>
      <c r="H20" s="31"/>
      <c r="I20" s="78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4"/>
      <c r="X20" s="36"/>
      <c r="Y20" s="11"/>
      <c r="Z20" s="11"/>
    </row>
    <row r="21" spans="1:26" s="2" customFormat="1" ht="16.25" customHeight="1">
      <c r="A21" s="37">
        <v>15</v>
      </c>
      <c r="B21" s="442">
        <v>42556</v>
      </c>
      <c r="C21" s="109" t="s">
        <v>91</v>
      </c>
      <c r="D21" s="110" t="s">
        <v>151</v>
      </c>
      <c r="E21" s="111" t="s">
        <v>152</v>
      </c>
      <c r="F21" s="474" t="s">
        <v>92</v>
      </c>
      <c r="G21" s="475" t="s">
        <v>17</v>
      </c>
      <c r="H21" s="42"/>
      <c r="I21" s="193"/>
      <c r="J21" s="43"/>
      <c r="K21" s="43"/>
      <c r="L21" s="45"/>
      <c r="M21" s="45"/>
      <c r="N21" s="45"/>
      <c r="O21" s="45"/>
      <c r="P21" s="44"/>
      <c r="Q21" s="44"/>
      <c r="R21" s="44"/>
      <c r="S21" s="44"/>
      <c r="T21" s="44"/>
      <c r="U21" s="44"/>
      <c r="V21" s="44"/>
      <c r="W21" s="45"/>
      <c r="X21" s="68"/>
      <c r="Y21" s="11"/>
      <c r="Z21" s="11"/>
    </row>
    <row r="22" spans="1:26" s="2" customFormat="1" ht="16.25" customHeight="1">
      <c r="A22" s="15">
        <v>16</v>
      </c>
      <c r="B22" s="593">
        <v>44390</v>
      </c>
      <c r="C22" s="586" t="s">
        <v>91</v>
      </c>
      <c r="D22" s="587" t="s">
        <v>147</v>
      </c>
      <c r="E22" s="588" t="s">
        <v>148</v>
      </c>
      <c r="F22" s="594" t="s">
        <v>92</v>
      </c>
      <c r="G22" s="595" t="s">
        <v>13</v>
      </c>
      <c r="H22" s="55"/>
      <c r="I22" s="196"/>
      <c r="J22" s="56"/>
      <c r="K22" s="56"/>
      <c r="L22" s="56"/>
      <c r="M22" s="56"/>
      <c r="N22" s="56"/>
      <c r="O22" s="56"/>
      <c r="P22" s="57"/>
      <c r="Q22" s="57"/>
      <c r="R22" s="57"/>
      <c r="S22" s="57"/>
      <c r="T22" s="57"/>
      <c r="U22" s="57"/>
      <c r="V22" s="57"/>
      <c r="W22" s="58"/>
      <c r="X22" s="172"/>
      <c r="Y22" s="11"/>
      <c r="Z22" s="11"/>
    </row>
    <row r="23" spans="1:26" s="2" customFormat="1" ht="16" customHeight="1">
      <c r="A23" s="26">
        <v>17</v>
      </c>
      <c r="B23" s="591">
        <v>44391</v>
      </c>
      <c r="C23" s="570" t="s">
        <v>91</v>
      </c>
      <c r="D23" s="571" t="s">
        <v>163</v>
      </c>
      <c r="E23" s="572" t="s">
        <v>164</v>
      </c>
      <c r="F23" s="596" t="s">
        <v>92</v>
      </c>
      <c r="G23" s="597" t="s">
        <v>14</v>
      </c>
      <c r="H23" s="31"/>
      <c r="I23" s="171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4"/>
      <c r="X23" s="36"/>
      <c r="Y23" s="11"/>
      <c r="Z23" s="11"/>
    </row>
    <row r="24" spans="1:26" s="2" customFormat="1" ht="16.25" customHeight="1">
      <c r="A24" s="26">
        <v>18</v>
      </c>
      <c r="B24" s="591">
        <v>44392</v>
      </c>
      <c r="C24" s="570" t="s">
        <v>91</v>
      </c>
      <c r="D24" s="571" t="s">
        <v>155</v>
      </c>
      <c r="E24" s="572" t="s">
        <v>156</v>
      </c>
      <c r="F24" s="596" t="s">
        <v>92</v>
      </c>
      <c r="G24" s="598" t="s">
        <v>15</v>
      </c>
      <c r="H24" s="301"/>
      <c r="I24" s="302"/>
      <c r="J24" s="303"/>
      <c r="K24" s="303"/>
      <c r="L24" s="304"/>
      <c r="M24" s="304"/>
      <c r="N24" s="304"/>
      <c r="O24" s="305"/>
      <c r="P24" s="305"/>
      <c r="Q24" s="305"/>
      <c r="R24" s="305"/>
      <c r="S24" s="305"/>
      <c r="T24" s="305"/>
      <c r="U24" s="305"/>
      <c r="V24" s="305"/>
      <c r="W24" s="303"/>
      <c r="X24" s="306"/>
      <c r="Y24" s="11"/>
      <c r="Z24" s="11"/>
    </row>
    <row r="25" spans="1:26" s="2" customFormat="1" ht="16.25" customHeight="1">
      <c r="A25" s="26">
        <v>19</v>
      </c>
      <c r="B25" s="591">
        <v>44393</v>
      </c>
      <c r="C25" s="599" t="s">
        <v>91</v>
      </c>
      <c r="D25" s="571" t="s">
        <v>173</v>
      </c>
      <c r="E25" s="572" t="s">
        <v>174</v>
      </c>
      <c r="F25" s="600" t="s">
        <v>94</v>
      </c>
      <c r="G25" s="598" t="s">
        <v>16</v>
      </c>
      <c r="H25" s="260"/>
      <c r="I25" s="227"/>
      <c r="J25" s="262"/>
      <c r="K25" s="262"/>
      <c r="L25" s="262"/>
      <c r="M25" s="262"/>
      <c r="N25" s="262"/>
      <c r="O25" s="262"/>
      <c r="P25" s="263"/>
      <c r="Q25" s="263"/>
      <c r="R25" s="263"/>
      <c r="S25" s="263"/>
      <c r="T25" s="263"/>
      <c r="U25" s="263"/>
      <c r="V25" s="263"/>
      <c r="W25" s="264"/>
      <c r="X25" s="265"/>
      <c r="Y25" s="11"/>
      <c r="Z25" s="11"/>
    </row>
    <row r="26" spans="1:26" s="2" customFormat="1" ht="16.25" customHeight="1">
      <c r="A26" s="37">
        <v>20</v>
      </c>
      <c r="B26" s="398">
        <v>42165</v>
      </c>
      <c r="C26" s="233" t="s">
        <v>77</v>
      </c>
      <c r="D26" s="199" t="s">
        <v>143</v>
      </c>
      <c r="E26" s="200" t="s">
        <v>144</v>
      </c>
      <c r="F26" s="561" t="s">
        <v>92</v>
      </c>
      <c r="G26" s="475" t="s">
        <v>17</v>
      </c>
      <c r="H26" s="241"/>
      <c r="I26" s="202"/>
      <c r="J26" s="45"/>
      <c r="K26" s="45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5"/>
      <c r="X26" s="68"/>
      <c r="Y26" s="11"/>
      <c r="Z26" s="11"/>
    </row>
    <row r="27" spans="1:26" s="2" customFormat="1" ht="16" customHeight="1">
      <c r="A27" s="15">
        <v>21</v>
      </c>
      <c r="B27" s="239">
        <v>42166</v>
      </c>
      <c r="C27" s="115" t="s">
        <v>77</v>
      </c>
      <c r="D27" s="116" t="s">
        <v>183</v>
      </c>
      <c r="E27" s="117" t="s">
        <v>184</v>
      </c>
      <c r="F27" s="513"/>
      <c r="G27" s="423" t="s">
        <v>13</v>
      </c>
      <c r="H27" s="55"/>
      <c r="I27" s="19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8"/>
      <c r="X27" s="172"/>
      <c r="Y27" s="11"/>
      <c r="Z27" s="11"/>
    </row>
    <row r="28" spans="1:26" s="2" customFormat="1" ht="16.25" customHeight="1">
      <c r="A28" s="26">
        <v>22</v>
      </c>
      <c r="B28" s="101">
        <v>42278</v>
      </c>
      <c r="C28" s="102" t="s">
        <v>77</v>
      </c>
      <c r="D28" s="103" t="s">
        <v>185</v>
      </c>
      <c r="E28" s="104" t="s">
        <v>186</v>
      </c>
      <c r="F28" s="504"/>
      <c r="G28" s="502" t="s">
        <v>14</v>
      </c>
      <c r="H28" s="31"/>
      <c r="I28" s="78"/>
      <c r="J28" s="32"/>
      <c r="K28" s="32"/>
      <c r="L28" s="34"/>
      <c r="M28" s="34"/>
      <c r="N28" s="34"/>
      <c r="O28" s="34"/>
      <c r="P28" s="33"/>
      <c r="Q28" s="33"/>
      <c r="R28" s="33"/>
      <c r="S28" s="33"/>
      <c r="T28" s="33"/>
      <c r="U28" s="33"/>
      <c r="V28" s="33"/>
      <c r="W28" s="34"/>
      <c r="X28" s="36"/>
      <c r="Y28" s="11"/>
      <c r="Z28" s="11"/>
    </row>
    <row r="29" spans="1:26" s="2" customFormat="1" ht="16.25" customHeight="1">
      <c r="A29" s="26">
        <v>23</v>
      </c>
      <c r="B29" s="101">
        <v>42285</v>
      </c>
      <c r="C29" s="102" t="s">
        <v>77</v>
      </c>
      <c r="D29" s="103" t="s">
        <v>192</v>
      </c>
      <c r="E29" s="104" t="s">
        <v>193</v>
      </c>
      <c r="F29" s="504"/>
      <c r="G29" s="503" t="s">
        <v>15</v>
      </c>
      <c r="H29" s="31"/>
      <c r="I29" s="78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4"/>
      <c r="X29" s="36"/>
      <c r="Y29" s="11"/>
      <c r="Z29" s="11"/>
    </row>
    <row r="30" spans="1:26" s="2" customFormat="1" ht="15.5" customHeight="1">
      <c r="A30" s="26">
        <v>24</v>
      </c>
      <c r="B30" s="239">
        <v>42310</v>
      </c>
      <c r="C30" s="115" t="s">
        <v>77</v>
      </c>
      <c r="D30" s="116" t="s">
        <v>189</v>
      </c>
      <c r="E30" s="117" t="s">
        <v>190</v>
      </c>
      <c r="F30" s="513"/>
      <c r="G30" s="503" t="s">
        <v>16</v>
      </c>
      <c r="H30" s="55"/>
      <c r="I30" s="196"/>
      <c r="J30" s="56"/>
      <c r="K30" s="56"/>
      <c r="L30" s="56"/>
      <c r="M30" s="56"/>
      <c r="N30" s="56"/>
      <c r="O30" s="56"/>
      <c r="P30" s="57"/>
      <c r="Q30" s="57"/>
      <c r="R30" s="57"/>
      <c r="S30" s="57"/>
      <c r="T30" s="57"/>
      <c r="U30" s="57"/>
      <c r="V30" s="57"/>
      <c r="W30" s="58"/>
      <c r="X30" s="172"/>
      <c r="Y30" s="11"/>
      <c r="Z30" s="11"/>
    </row>
    <row r="31" spans="1:26" s="2" customFormat="1" ht="16.25" customHeight="1">
      <c r="A31" s="37">
        <v>25</v>
      </c>
      <c r="B31" s="108">
        <v>42323</v>
      </c>
      <c r="C31" s="109" t="s">
        <v>77</v>
      </c>
      <c r="D31" s="110" t="s">
        <v>157</v>
      </c>
      <c r="E31" s="111" t="s">
        <v>158</v>
      </c>
      <c r="F31" s="474" t="s">
        <v>92</v>
      </c>
      <c r="G31" s="475" t="s">
        <v>17</v>
      </c>
      <c r="H31" s="42"/>
      <c r="I31" s="193"/>
      <c r="J31" s="43"/>
      <c r="K31" s="43"/>
      <c r="L31" s="43"/>
      <c r="M31" s="43"/>
      <c r="N31" s="43"/>
      <c r="O31" s="43"/>
      <c r="P31" s="44"/>
      <c r="Q31" s="44"/>
      <c r="R31" s="44"/>
      <c r="S31" s="44"/>
      <c r="T31" s="44"/>
      <c r="U31" s="44"/>
      <c r="V31" s="44"/>
      <c r="W31" s="45"/>
      <c r="X31" s="68"/>
      <c r="Y31" s="11"/>
      <c r="Z31" s="11"/>
    </row>
    <row r="32" spans="1:26" s="2" customFormat="1" ht="16.25" customHeight="1">
      <c r="A32" s="15">
        <v>26</v>
      </c>
      <c r="B32" s="239">
        <v>42358</v>
      </c>
      <c r="C32" s="115" t="s">
        <v>77</v>
      </c>
      <c r="D32" s="116" t="s">
        <v>194</v>
      </c>
      <c r="E32" s="117" t="s">
        <v>195</v>
      </c>
      <c r="F32" s="513"/>
      <c r="G32" s="423" t="s">
        <v>13</v>
      </c>
      <c r="H32" s="55"/>
      <c r="I32" s="19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8"/>
      <c r="X32" s="172"/>
      <c r="Y32" s="11"/>
      <c r="Z32" s="11"/>
    </row>
    <row r="33" spans="1:26" s="2" customFormat="1" ht="16.25" customHeight="1">
      <c r="A33" s="26">
        <v>27</v>
      </c>
      <c r="B33" s="101">
        <v>42359</v>
      </c>
      <c r="C33" s="102" t="s">
        <v>77</v>
      </c>
      <c r="D33" s="103" t="s">
        <v>124</v>
      </c>
      <c r="E33" s="104" t="s">
        <v>125</v>
      </c>
      <c r="F33" s="504" t="s">
        <v>93</v>
      </c>
      <c r="G33" s="502" t="s">
        <v>14</v>
      </c>
      <c r="H33" s="31"/>
      <c r="I33" s="171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4"/>
      <c r="X33" s="36"/>
      <c r="Y33" s="11"/>
      <c r="Z33" s="11"/>
    </row>
    <row r="34" spans="1:26" s="2" customFormat="1" ht="16.25" customHeight="1">
      <c r="A34" s="26">
        <v>28</v>
      </c>
      <c r="B34" s="101">
        <v>42370</v>
      </c>
      <c r="C34" s="102" t="s">
        <v>77</v>
      </c>
      <c r="D34" s="103" t="s">
        <v>139</v>
      </c>
      <c r="E34" s="104" t="s">
        <v>140</v>
      </c>
      <c r="F34" s="504" t="s">
        <v>93</v>
      </c>
      <c r="G34" s="503" t="s">
        <v>15</v>
      </c>
      <c r="H34" s="31"/>
      <c r="I34" s="78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4"/>
      <c r="X34" s="36"/>
      <c r="Y34" s="11"/>
      <c r="Z34" s="11"/>
    </row>
    <row r="35" spans="1:26" s="2" customFormat="1" ht="16.25" customHeight="1">
      <c r="A35" s="26">
        <v>29</v>
      </c>
      <c r="B35" s="239">
        <v>42375</v>
      </c>
      <c r="C35" s="115" t="s">
        <v>77</v>
      </c>
      <c r="D35" s="116" t="s">
        <v>137</v>
      </c>
      <c r="E35" s="117" t="s">
        <v>138</v>
      </c>
      <c r="F35" s="513" t="s">
        <v>93</v>
      </c>
      <c r="G35" s="503" t="s">
        <v>16</v>
      </c>
      <c r="H35" s="55"/>
      <c r="I35" s="196"/>
      <c r="J35" s="56"/>
      <c r="K35" s="56"/>
      <c r="L35" s="56"/>
      <c r="M35" s="56"/>
      <c r="N35" s="56"/>
      <c r="O35" s="56"/>
      <c r="P35" s="57"/>
      <c r="Q35" s="57"/>
      <c r="R35" s="57"/>
      <c r="S35" s="57"/>
      <c r="T35" s="57"/>
      <c r="U35" s="57"/>
      <c r="V35" s="57"/>
      <c r="W35" s="58"/>
      <c r="X35" s="172"/>
      <c r="Y35" s="11"/>
      <c r="Z35" s="11"/>
    </row>
    <row r="36" spans="1:26" s="2" customFormat="1" ht="16.25" customHeight="1">
      <c r="A36" s="37">
        <v>30</v>
      </c>
      <c r="B36" s="108">
        <v>42398</v>
      </c>
      <c r="C36" s="109" t="s">
        <v>77</v>
      </c>
      <c r="D36" s="110" t="s">
        <v>132</v>
      </c>
      <c r="E36" s="111" t="s">
        <v>133</v>
      </c>
      <c r="F36" s="474" t="s">
        <v>93</v>
      </c>
      <c r="G36" s="475" t="s">
        <v>17</v>
      </c>
      <c r="H36" s="42"/>
      <c r="I36" s="204"/>
      <c r="J36" s="43"/>
      <c r="K36" s="43"/>
      <c r="L36" s="19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5"/>
      <c r="X36" s="68"/>
      <c r="Y36" s="11"/>
      <c r="Z36" s="11"/>
    </row>
    <row r="37" spans="1:26" s="2" customFormat="1" ht="16.25" customHeight="1">
      <c r="A37" s="15">
        <v>31</v>
      </c>
      <c r="B37" s="239">
        <v>42494</v>
      </c>
      <c r="C37" s="115" t="s">
        <v>77</v>
      </c>
      <c r="D37" s="116" t="s">
        <v>177</v>
      </c>
      <c r="E37" s="117" t="s">
        <v>178</v>
      </c>
      <c r="F37" s="513" t="s">
        <v>94</v>
      </c>
      <c r="G37" s="423" t="s">
        <v>13</v>
      </c>
      <c r="H37" s="55"/>
      <c r="I37" s="19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8"/>
      <c r="X37" s="172"/>
      <c r="Y37" s="11"/>
      <c r="Z37" s="11"/>
    </row>
    <row r="38" spans="1:26" s="2" customFormat="1" ht="16" customHeight="1">
      <c r="A38" s="26">
        <v>32</v>
      </c>
      <c r="B38" s="101">
        <v>42505</v>
      </c>
      <c r="C38" s="102" t="s">
        <v>77</v>
      </c>
      <c r="D38" s="114" t="s">
        <v>175</v>
      </c>
      <c r="E38" s="104" t="s">
        <v>176</v>
      </c>
      <c r="F38" s="504" t="s">
        <v>94</v>
      </c>
      <c r="G38" s="502" t="s">
        <v>14</v>
      </c>
      <c r="H38" s="31"/>
      <c r="I38" s="78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4"/>
      <c r="X38" s="36"/>
      <c r="Y38" s="11"/>
      <c r="Z38" s="11"/>
    </row>
    <row r="39" spans="1:26" s="2" customFormat="1" ht="16.25" customHeight="1">
      <c r="A39" s="26">
        <v>33</v>
      </c>
      <c r="B39" s="101">
        <v>42531</v>
      </c>
      <c r="C39" s="102" t="s">
        <v>77</v>
      </c>
      <c r="D39" s="103" t="s">
        <v>179</v>
      </c>
      <c r="E39" s="104" t="s">
        <v>180</v>
      </c>
      <c r="F39" s="504" t="s">
        <v>94</v>
      </c>
      <c r="G39" s="503" t="s">
        <v>15</v>
      </c>
      <c r="H39" s="31"/>
      <c r="I39" s="78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4"/>
      <c r="X39" s="36"/>
      <c r="Y39" s="11"/>
      <c r="Z39" s="11"/>
    </row>
    <row r="40" spans="1:26" s="2" customFormat="1" ht="16" customHeight="1">
      <c r="A40" s="26">
        <v>34</v>
      </c>
      <c r="B40" s="239">
        <v>42544</v>
      </c>
      <c r="C40" s="115" t="s">
        <v>77</v>
      </c>
      <c r="D40" s="116" t="s">
        <v>181</v>
      </c>
      <c r="E40" s="117" t="s">
        <v>182</v>
      </c>
      <c r="F40" s="513"/>
      <c r="G40" s="503" t="s">
        <v>16</v>
      </c>
      <c r="H40" s="55"/>
      <c r="I40" s="205"/>
      <c r="J40" s="56"/>
      <c r="K40" s="56"/>
      <c r="L40" s="56"/>
      <c r="M40" s="56"/>
      <c r="N40" s="56"/>
      <c r="O40" s="56"/>
      <c r="P40" s="57"/>
      <c r="Q40" s="57"/>
      <c r="R40" s="57"/>
      <c r="S40" s="57"/>
      <c r="T40" s="57"/>
      <c r="U40" s="57"/>
      <c r="V40" s="57"/>
      <c r="W40" s="58"/>
      <c r="X40" s="172"/>
      <c r="Y40" s="11"/>
      <c r="Z40" s="11"/>
    </row>
    <row r="41" spans="1:26" s="2" customFormat="1" ht="16.25" customHeight="1">
      <c r="A41" s="37">
        <v>35</v>
      </c>
      <c r="B41" s="108">
        <v>42545</v>
      </c>
      <c r="C41" s="109" t="s">
        <v>77</v>
      </c>
      <c r="D41" s="110" t="s">
        <v>196</v>
      </c>
      <c r="E41" s="111" t="s">
        <v>197</v>
      </c>
      <c r="F41" s="474"/>
      <c r="G41" s="475" t="s">
        <v>17</v>
      </c>
      <c r="H41" s="42"/>
      <c r="I41" s="204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44"/>
      <c r="V41" s="44"/>
      <c r="W41" s="45"/>
      <c r="X41" s="68"/>
    </row>
    <row r="42" spans="1:26" s="2" customFormat="1" ht="16.25" customHeight="1">
      <c r="A42" s="15">
        <v>36</v>
      </c>
      <c r="B42" s="239">
        <v>42570</v>
      </c>
      <c r="C42" s="115" t="s">
        <v>77</v>
      </c>
      <c r="D42" s="116" t="s">
        <v>165</v>
      </c>
      <c r="E42" s="117" t="s">
        <v>166</v>
      </c>
      <c r="F42" s="513" t="s">
        <v>92</v>
      </c>
      <c r="G42" s="423" t="s">
        <v>13</v>
      </c>
      <c r="H42" s="83"/>
      <c r="I42" s="194"/>
      <c r="J42" s="58"/>
      <c r="K42" s="58"/>
      <c r="L42" s="58"/>
      <c r="M42" s="58"/>
      <c r="N42" s="58"/>
      <c r="O42" s="58"/>
      <c r="P42" s="57"/>
      <c r="Q42" s="57"/>
      <c r="R42" s="57"/>
      <c r="S42" s="57"/>
      <c r="T42" s="57"/>
      <c r="U42" s="57"/>
      <c r="V42" s="57"/>
      <c r="W42" s="58"/>
      <c r="X42" s="172"/>
      <c r="Y42" s="11"/>
      <c r="Z42" s="11"/>
    </row>
    <row r="43" spans="1:26" s="2" customFormat="1" ht="16" customHeight="1">
      <c r="A43" s="26">
        <v>37</v>
      </c>
      <c r="B43" s="512">
        <v>42573</v>
      </c>
      <c r="C43" s="102" t="s">
        <v>77</v>
      </c>
      <c r="D43" s="103" t="s">
        <v>161</v>
      </c>
      <c r="E43" s="104" t="s">
        <v>162</v>
      </c>
      <c r="F43" s="504" t="s">
        <v>92</v>
      </c>
      <c r="G43" s="502" t="s">
        <v>14</v>
      </c>
      <c r="H43" s="332"/>
      <c r="I43" s="333"/>
      <c r="J43" s="334"/>
      <c r="K43" s="334"/>
      <c r="L43" s="334"/>
      <c r="M43" s="334"/>
      <c r="N43" s="334"/>
      <c r="O43" s="334"/>
      <c r="P43" s="335"/>
      <c r="Q43" s="335"/>
      <c r="R43" s="335"/>
      <c r="S43" s="335"/>
      <c r="T43" s="335"/>
      <c r="U43" s="335"/>
      <c r="V43" s="335"/>
      <c r="W43" s="336"/>
      <c r="X43" s="337"/>
      <c r="Y43" s="11"/>
      <c r="Z43" s="11"/>
    </row>
    <row r="44" spans="1:26" s="2" customFormat="1" ht="16.25" customHeight="1">
      <c r="A44" s="26">
        <v>38</v>
      </c>
      <c r="B44" s="584">
        <v>44394</v>
      </c>
      <c r="C44" s="570" t="s">
        <v>77</v>
      </c>
      <c r="D44" s="571" t="s">
        <v>149</v>
      </c>
      <c r="E44" s="572" t="s">
        <v>150</v>
      </c>
      <c r="F44" s="596" t="s">
        <v>92</v>
      </c>
      <c r="G44" s="598" t="s">
        <v>15</v>
      </c>
      <c r="H44" s="31"/>
      <c r="I44" s="78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4"/>
      <c r="X44" s="36"/>
      <c r="Y44" s="11"/>
      <c r="Z44" s="11"/>
    </row>
    <row r="45" spans="1:26" s="2" customFormat="1" ht="16.25" customHeight="1">
      <c r="A45" s="66">
        <v>39</v>
      </c>
      <c r="B45" s="584">
        <v>44395</v>
      </c>
      <c r="C45" s="586" t="s">
        <v>77</v>
      </c>
      <c r="D45" s="587" t="s">
        <v>167</v>
      </c>
      <c r="E45" s="588" t="s">
        <v>168</v>
      </c>
      <c r="F45" s="594" t="s">
        <v>92</v>
      </c>
      <c r="G45" s="598" t="s">
        <v>16</v>
      </c>
      <c r="H45" s="55"/>
      <c r="I45" s="196"/>
      <c r="J45" s="56"/>
      <c r="K45" s="56"/>
      <c r="L45" s="56"/>
      <c r="M45" s="56"/>
      <c r="N45" s="56"/>
      <c r="O45" s="56"/>
      <c r="P45" s="57"/>
      <c r="Q45" s="57"/>
      <c r="R45" s="57"/>
      <c r="S45" s="57"/>
      <c r="T45" s="57"/>
      <c r="U45" s="57"/>
      <c r="V45" s="57"/>
      <c r="W45" s="58"/>
      <c r="X45" s="172"/>
      <c r="Y45" s="11"/>
      <c r="Z45" s="11"/>
    </row>
    <row r="46" spans="1:26" s="2" customFormat="1" ht="16" customHeight="1">
      <c r="A46" s="37"/>
      <c r="B46" s="546"/>
      <c r="C46" s="547"/>
      <c r="D46" s="548"/>
      <c r="E46" s="549"/>
      <c r="F46" s="550"/>
      <c r="G46" s="475"/>
      <c r="H46" s="42"/>
      <c r="I46" s="193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5"/>
      <c r="X46" s="68"/>
      <c r="Y46" s="11"/>
      <c r="Z46" s="11"/>
    </row>
    <row r="47" spans="1:26" s="2" customFormat="1" ht="6" customHeight="1">
      <c r="A47" s="70"/>
      <c r="B47" s="220"/>
      <c r="C47" s="218"/>
      <c r="D47" s="219"/>
      <c r="E47" s="219"/>
      <c r="F47" s="218"/>
      <c r="G47" s="70"/>
      <c r="H47" s="70"/>
      <c r="I47" s="221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178"/>
      <c r="X47" s="179"/>
    </row>
    <row r="48" spans="1:26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I48" s="70">
        <f>COUNTIF($C$7:$C$46,"ช")</f>
        <v>19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20</v>
      </c>
      <c r="P48" s="69"/>
      <c r="Q48" s="72" t="s">
        <v>8</v>
      </c>
      <c r="W48" s="69"/>
      <c r="X48" s="69"/>
    </row>
    <row r="49" spans="1:24" s="92" customFormat="1" ht="15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s="90" customFormat="1" ht="15" hidden="1" customHeight="1">
      <c r="A50" s="85"/>
      <c r="B50" s="86"/>
      <c r="C50" s="85"/>
      <c r="D50" s="169" t="s">
        <v>13</v>
      </c>
      <c r="E50" s="169">
        <f>COUNTIF($G$7:$G$46,"แดง")</f>
        <v>8</v>
      </c>
      <c r="F50" s="169" t="s">
        <v>94</v>
      </c>
      <c r="G50" s="85">
        <f>COUNTIF($F$7:$F$46,"ไทย")</f>
        <v>6</v>
      </c>
      <c r="H50" s="85"/>
      <c r="I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</row>
    <row r="51" spans="1:24" s="90" customFormat="1" ht="15" hidden="1" customHeight="1">
      <c r="A51" s="85"/>
      <c r="B51" s="86"/>
      <c r="C51" s="85"/>
      <c r="D51" s="169" t="s">
        <v>14</v>
      </c>
      <c r="E51" s="169">
        <f>COUNTIF($G$7:$G$46,"เหลือง")</f>
        <v>8</v>
      </c>
      <c r="F51" s="169" t="s">
        <v>93</v>
      </c>
      <c r="G51" s="85">
        <f>COUNTIF($F$7:$F$46,"คณิต")</f>
        <v>10</v>
      </c>
      <c r="H51" s="85"/>
      <c r="I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s="90" customFormat="1" ht="15" hidden="1" customHeight="1">
      <c r="A52" s="85"/>
      <c r="B52" s="86"/>
      <c r="C52" s="85"/>
      <c r="D52" s="169" t="s">
        <v>15</v>
      </c>
      <c r="E52" s="169">
        <f>COUNTIF($G$7:$G$46,"น้ำเงิน")</f>
        <v>8</v>
      </c>
      <c r="F52" s="169" t="s">
        <v>92</v>
      </c>
      <c r="G52" s="85">
        <f>COUNTIF($F$7:$F$46,"อังกฤษ")</f>
        <v>13</v>
      </c>
      <c r="H52" s="85"/>
      <c r="I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</row>
    <row r="53" spans="1:24" s="90" customFormat="1" ht="15" hidden="1" customHeight="1">
      <c r="A53" s="85"/>
      <c r="B53" s="86"/>
      <c r="C53" s="85"/>
      <c r="D53" s="169" t="s">
        <v>16</v>
      </c>
      <c r="E53" s="169">
        <f>COUNTIF($G$7:$G$46,"ม่วง")</f>
        <v>8</v>
      </c>
      <c r="F53" s="468" t="s">
        <v>5</v>
      </c>
      <c r="G53" s="469">
        <f>SUM(G50:G52)</f>
        <v>29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s="90" customFormat="1" ht="15" hidden="1" customHeight="1">
      <c r="A54" s="85"/>
      <c r="B54" s="86"/>
      <c r="C54" s="85"/>
      <c r="D54" s="169" t="s">
        <v>17</v>
      </c>
      <c r="E54" s="169">
        <f>COUNTIF($G$7:$G$46,"ฟ้า")</f>
        <v>7</v>
      </c>
      <c r="F54" s="169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169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90" customFormat="1" ht="15" customHeight="1">
      <c r="B56" s="87"/>
      <c r="C56" s="88"/>
      <c r="D56" s="89"/>
      <c r="E56" s="89"/>
      <c r="F56" s="89"/>
    </row>
    <row r="57" spans="1:24" s="90" customFormat="1" ht="15" customHeight="1">
      <c r="B57" s="87"/>
      <c r="C57" s="88"/>
      <c r="D57" s="89"/>
      <c r="E57" s="89"/>
      <c r="F57" s="89"/>
    </row>
    <row r="58" spans="1:24" ht="15" customHeight="1">
      <c r="A58" s="96"/>
      <c r="B58" s="132"/>
      <c r="C58" s="133"/>
      <c r="D58" s="134"/>
      <c r="E58" s="134"/>
      <c r="F58" s="134"/>
      <c r="G58" s="96"/>
      <c r="H58" s="90"/>
      <c r="I58" s="90"/>
      <c r="J58" s="90"/>
      <c r="K58" s="90"/>
      <c r="L58" s="90"/>
      <c r="M58" s="90"/>
    </row>
    <row r="59" spans="1:24" ht="15" customHeight="1">
      <c r="B59" s="87"/>
      <c r="C59" s="88"/>
      <c r="D59" s="89"/>
      <c r="E59" s="89"/>
      <c r="F59" s="89"/>
      <c r="G59" s="90"/>
      <c r="H59" s="90"/>
      <c r="I59" s="90"/>
      <c r="J59" s="90"/>
      <c r="K59" s="90"/>
      <c r="L59" s="90"/>
      <c r="M59" s="90"/>
    </row>
    <row r="60" spans="1:24" ht="15" customHeight="1">
      <c r="B60" s="87"/>
      <c r="C60" s="88"/>
      <c r="D60" s="89"/>
      <c r="E60" s="89"/>
      <c r="F60" s="89"/>
      <c r="G60" s="90"/>
      <c r="H60" s="90"/>
      <c r="I60" s="90"/>
      <c r="J60" s="90"/>
      <c r="K60" s="90"/>
      <c r="L60" s="90"/>
      <c r="M60" s="90"/>
    </row>
  </sheetData>
  <mergeCells count="8">
    <mergeCell ref="F5:F6"/>
    <mergeCell ref="V4:W4"/>
    <mergeCell ref="G5:G6"/>
    <mergeCell ref="A5:A6"/>
    <mergeCell ref="B5:B6"/>
    <mergeCell ref="C5:C6"/>
    <mergeCell ref="D5:D6"/>
    <mergeCell ref="E5:E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8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5" width="10.3984375" style="6" customWidth="1"/>
    <col min="6" max="6" width="5.796875" style="1" customWidth="1"/>
    <col min="7" max="7" width="8.796875" style="1" customWidth="1"/>
    <col min="8" max="8" width="5" style="1" customWidth="1"/>
    <col min="9" max="23" width="3" style="1" customWidth="1"/>
    <col min="24" max="16384" width="9.19921875" style="1"/>
  </cols>
  <sheetData>
    <row r="1" spans="1:23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G1" s="14"/>
      <c r="K1" s="12" t="s">
        <v>25</v>
      </c>
      <c r="P1" s="12" t="str">
        <f>'ยอด ม.4'!B22</f>
        <v>นางสาววรารัตน์  เมืองแมน</v>
      </c>
    </row>
    <row r="2" spans="1:23" s="12" customFormat="1" ht="18" customHeight="1">
      <c r="B2" s="147" t="s">
        <v>50</v>
      </c>
      <c r="C2" s="144"/>
      <c r="D2" s="145"/>
      <c r="E2" s="146" t="s">
        <v>67</v>
      </c>
      <c r="K2" s="12" t="s">
        <v>51</v>
      </c>
      <c r="P2" s="12" t="str">
        <f>'ยอด ม.4'!B23</f>
        <v>นางสาวอัสวาณี สามะ</v>
      </c>
    </row>
    <row r="3" spans="1:23" s="13" customFormat="1" ht="17.25" customHeight="1">
      <c r="A3" s="14" t="s">
        <v>76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3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8" t="s">
        <v>53</v>
      </c>
      <c r="U4" s="659">
        <f>'ยอด ม.4'!F22</f>
        <v>723</v>
      </c>
      <c r="V4" s="659"/>
      <c r="W4" s="161"/>
    </row>
    <row r="5" spans="1:23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77" t="s">
        <v>42</v>
      </c>
      <c r="G5" s="677" t="s">
        <v>41</v>
      </c>
      <c r="H5" s="657" t="s">
        <v>3</v>
      </c>
      <c r="I5" s="421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4"/>
    </row>
    <row r="6" spans="1:23" s="84" customFormat="1" ht="18" customHeight="1">
      <c r="A6" s="662"/>
      <c r="B6" s="664"/>
      <c r="C6" s="666"/>
      <c r="D6" s="668"/>
      <c r="E6" s="670"/>
      <c r="F6" s="677"/>
      <c r="G6" s="677"/>
      <c r="H6" s="658"/>
      <c r="I6" s="422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60"/>
    </row>
    <row r="7" spans="1:23" s="2" customFormat="1" ht="15.75" customHeight="1">
      <c r="A7" s="15">
        <v>1</v>
      </c>
      <c r="B7" s="16">
        <v>42174</v>
      </c>
      <c r="C7" s="230" t="s">
        <v>91</v>
      </c>
      <c r="D7" s="231" t="s">
        <v>776</v>
      </c>
      <c r="E7" s="232" t="s">
        <v>777</v>
      </c>
      <c r="F7" s="15"/>
      <c r="G7" s="138" t="s">
        <v>92</v>
      </c>
      <c r="H7" s="15" t="s">
        <v>13</v>
      </c>
      <c r="I7" s="426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5"/>
    </row>
    <row r="8" spans="1:23" s="2" customFormat="1" ht="16.25" customHeight="1">
      <c r="A8" s="26">
        <v>2</v>
      </c>
      <c r="B8" s="27">
        <v>42189</v>
      </c>
      <c r="C8" s="60" t="s">
        <v>91</v>
      </c>
      <c r="D8" s="61" t="s">
        <v>805</v>
      </c>
      <c r="E8" s="62" t="s">
        <v>806</v>
      </c>
      <c r="F8" s="67"/>
      <c r="G8" s="139" t="s">
        <v>92</v>
      </c>
      <c r="H8" s="67" t="s">
        <v>14</v>
      </c>
      <c r="I8" s="427"/>
      <c r="J8" s="34"/>
      <c r="K8" s="34"/>
      <c r="L8" s="34"/>
      <c r="M8" s="34"/>
      <c r="N8" s="34"/>
      <c r="O8" s="34"/>
      <c r="P8" s="33"/>
      <c r="Q8" s="33"/>
      <c r="R8" s="33"/>
      <c r="S8" s="33"/>
      <c r="T8" s="33"/>
      <c r="U8" s="33"/>
      <c r="V8" s="33"/>
      <c r="W8" s="36"/>
    </row>
    <row r="9" spans="1:23" s="2" customFormat="1" ht="16.25" customHeight="1">
      <c r="A9" s="26">
        <v>3</v>
      </c>
      <c r="B9" s="27">
        <v>42251</v>
      </c>
      <c r="C9" s="60" t="s">
        <v>91</v>
      </c>
      <c r="D9" s="61" t="s">
        <v>786</v>
      </c>
      <c r="E9" s="62" t="s">
        <v>787</v>
      </c>
      <c r="F9" s="26"/>
      <c r="G9" s="139" t="s">
        <v>92</v>
      </c>
      <c r="H9" s="26" t="s">
        <v>15</v>
      </c>
      <c r="I9" s="428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6"/>
    </row>
    <row r="10" spans="1:23" s="2" customFormat="1" ht="16.25" customHeight="1">
      <c r="A10" s="26">
        <v>4</v>
      </c>
      <c r="B10" s="27">
        <v>42342</v>
      </c>
      <c r="C10" s="60" t="s">
        <v>91</v>
      </c>
      <c r="D10" s="61" t="s">
        <v>811</v>
      </c>
      <c r="E10" s="62" t="s">
        <v>812</v>
      </c>
      <c r="F10" s="26"/>
      <c r="G10" s="135" t="s">
        <v>108</v>
      </c>
      <c r="H10" s="26" t="s">
        <v>16</v>
      </c>
      <c r="I10" s="428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6"/>
    </row>
    <row r="11" spans="1:23" s="2" customFormat="1" ht="16.25" customHeight="1">
      <c r="A11" s="37">
        <v>5</v>
      </c>
      <c r="B11" s="38">
        <v>42394</v>
      </c>
      <c r="C11" s="233" t="s">
        <v>91</v>
      </c>
      <c r="D11" s="199" t="s">
        <v>96</v>
      </c>
      <c r="E11" s="200" t="s">
        <v>820</v>
      </c>
      <c r="F11" s="201"/>
      <c r="G11" s="226" t="s">
        <v>108</v>
      </c>
      <c r="H11" s="201" t="s">
        <v>17</v>
      </c>
      <c r="I11" s="429"/>
      <c r="J11" s="45"/>
      <c r="K11" s="45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7"/>
    </row>
    <row r="12" spans="1:23" s="2" customFormat="1" ht="16.25" customHeight="1">
      <c r="A12" s="15">
        <v>6</v>
      </c>
      <c r="B12" s="16">
        <v>42432</v>
      </c>
      <c r="C12" s="230" t="s">
        <v>91</v>
      </c>
      <c r="D12" s="231" t="s">
        <v>821</v>
      </c>
      <c r="E12" s="232" t="s">
        <v>822</v>
      </c>
      <c r="F12" s="15"/>
      <c r="G12" s="138" t="s">
        <v>108</v>
      </c>
      <c r="H12" s="15" t="s">
        <v>13</v>
      </c>
      <c r="I12" s="426"/>
      <c r="J12" s="49"/>
      <c r="K12" s="49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5"/>
    </row>
    <row r="13" spans="1:23" s="2" customFormat="1" ht="16.25" customHeight="1">
      <c r="A13" s="26">
        <v>7</v>
      </c>
      <c r="B13" s="27">
        <v>42441</v>
      </c>
      <c r="C13" s="60" t="s">
        <v>91</v>
      </c>
      <c r="D13" s="61" t="s">
        <v>823</v>
      </c>
      <c r="E13" s="62" t="s">
        <v>824</v>
      </c>
      <c r="F13" s="67"/>
      <c r="G13" s="139" t="s">
        <v>92</v>
      </c>
      <c r="H13" s="67" t="s">
        <v>14</v>
      </c>
      <c r="I13" s="427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6"/>
    </row>
    <row r="14" spans="1:23" s="2" customFormat="1" ht="16.5" customHeight="1">
      <c r="A14" s="26">
        <v>8</v>
      </c>
      <c r="B14" s="27">
        <v>42472</v>
      </c>
      <c r="C14" s="60" t="s">
        <v>91</v>
      </c>
      <c r="D14" s="61" t="s">
        <v>772</v>
      </c>
      <c r="E14" s="62" t="s">
        <v>773</v>
      </c>
      <c r="F14" s="26" t="s">
        <v>94</v>
      </c>
      <c r="G14" s="135" t="s">
        <v>107</v>
      </c>
      <c r="H14" s="26" t="s">
        <v>15</v>
      </c>
      <c r="I14" s="428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6"/>
    </row>
    <row r="15" spans="1:23" s="2" customFormat="1" ht="16.25" customHeight="1">
      <c r="A15" s="26">
        <v>9</v>
      </c>
      <c r="B15" s="27">
        <v>42480</v>
      </c>
      <c r="C15" s="60" t="s">
        <v>91</v>
      </c>
      <c r="D15" s="61" t="s">
        <v>782</v>
      </c>
      <c r="E15" s="62" t="s">
        <v>783</v>
      </c>
      <c r="F15" s="67"/>
      <c r="G15" s="139" t="s">
        <v>92</v>
      </c>
      <c r="H15" s="26" t="s">
        <v>16</v>
      </c>
      <c r="I15" s="427"/>
      <c r="J15" s="34"/>
      <c r="K15" s="34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6"/>
    </row>
    <row r="16" spans="1:23" s="2" customFormat="1" ht="16.25" customHeight="1">
      <c r="A16" s="37">
        <v>10</v>
      </c>
      <c r="B16" s="38">
        <v>42277</v>
      </c>
      <c r="C16" s="233" t="s">
        <v>77</v>
      </c>
      <c r="D16" s="237" t="s">
        <v>784</v>
      </c>
      <c r="E16" s="200" t="s">
        <v>785</v>
      </c>
      <c r="F16" s="37"/>
      <c r="G16" s="136" t="s">
        <v>92</v>
      </c>
      <c r="H16" s="201" t="s">
        <v>17</v>
      </c>
      <c r="I16" s="430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7"/>
    </row>
    <row r="17" spans="1:23" s="2" customFormat="1" ht="16.25" customHeight="1">
      <c r="A17" s="15">
        <v>11</v>
      </c>
      <c r="B17" s="486">
        <v>42279</v>
      </c>
      <c r="C17" s="230" t="s">
        <v>77</v>
      </c>
      <c r="D17" s="231" t="s">
        <v>809</v>
      </c>
      <c r="E17" s="232" t="s">
        <v>810</v>
      </c>
      <c r="F17" s="20"/>
      <c r="G17" s="552" t="s">
        <v>108</v>
      </c>
      <c r="H17" s="15" t="s">
        <v>13</v>
      </c>
      <c r="I17" s="431"/>
      <c r="J17" s="22"/>
      <c r="K17" s="22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5"/>
    </row>
    <row r="18" spans="1:23" s="2" customFormat="1" ht="16.25" customHeight="1">
      <c r="A18" s="26">
        <v>12</v>
      </c>
      <c r="B18" s="389">
        <v>42325</v>
      </c>
      <c r="C18" s="60" t="s">
        <v>77</v>
      </c>
      <c r="D18" s="61" t="s">
        <v>763</v>
      </c>
      <c r="E18" s="62" t="s">
        <v>764</v>
      </c>
      <c r="F18" s="26" t="s">
        <v>94</v>
      </c>
      <c r="G18" s="135" t="s">
        <v>106</v>
      </c>
      <c r="H18" s="67" t="s">
        <v>14</v>
      </c>
      <c r="I18" s="428"/>
      <c r="J18" s="32"/>
      <c r="K18" s="32"/>
      <c r="L18" s="78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6"/>
    </row>
    <row r="19" spans="1:23" s="2" customFormat="1" ht="16.25" customHeight="1">
      <c r="A19" s="26">
        <v>13</v>
      </c>
      <c r="B19" s="389">
        <v>42351</v>
      </c>
      <c r="C19" s="60" t="s">
        <v>77</v>
      </c>
      <c r="D19" s="61" t="s">
        <v>189</v>
      </c>
      <c r="E19" s="62" t="s">
        <v>807</v>
      </c>
      <c r="F19" s="26"/>
      <c r="G19" s="135" t="s">
        <v>106</v>
      </c>
      <c r="H19" s="26" t="s">
        <v>15</v>
      </c>
      <c r="I19" s="428"/>
      <c r="J19" s="32"/>
      <c r="K19" s="32"/>
      <c r="L19" s="78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6"/>
    </row>
    <row r="20" spans="1:23" s="2" customFormat="1" ht="16.25" customHeight="1">
      <c r="A20" s="26">
        <v>14</v>
      </c>
      <c r="B20" s="389">
        <v>42354</v>
      </c>
      <c r="C20" s="60" t="s">
        <v>77</v>
      </c>
      <c r="D20" s="61" t="s">
        <v>799</v>
      </c>
      <c r="E20" s="62" t="s">
        <v>800</v>
      </c>
      <c r="F20" s="26"/>
      <c r="G20" s="135" t="s">
        <v>106</v>
      </c>
      <c r="H20" s="26" t="s">
        <v>16</v>
      </c>
      <c r="I20" s="428"/>
      <c r="J20" s="32"/>
      <c r="K20" s="32"/>
      <c r="L20" s="34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6"/>
    </row>
    <row r="21" spans="1:23" s="2" customFormat="1" ht="16.25" customHeight="1">
      <c r="A21" s="37">
        <v>15</v>
      </c>
      <c r="B21" s="234">
        <v>42357</v>
      </c>
      <c r="C21" s="233" t="s">
        <v>77</v>
      </c>
      <c r="D21" s="199" t="s">
        <v>816</v>
      </c>
      <c r="E21" s="200" t="s">
        <v>817</v>
      </c>
      <c r="F21" s="37"/>
      <c r="G21" s="136" t="s">
        <v>107</v>
      </c>
      <c r="H21" s="201" t="s">
        <v>17</v>
      </c>
      <c r="I21" s="430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68"/>
    </row>
    <row r="22" spans="1:23" s="2" customFormat="1" ht="16.25" customHeight="1">
      <c r="A22" s="15">
        <v>16</v>
      </c>
      <c r="B22" s="486">
        <v>42365</v>
      </c>
      <c r="C22" s="230" t="s">
        <v>77</v>
      </c>
      <c r="D22" s="231" t="s">
        <v>801</v>
      </c>
      <c r="E22" s="232" t="s">
        <v>802</v>
      </c>
      <c r="F22" s="15"/>
      <c r="G22" s="138" t="s">
        <v>107</v>
      </c>
      <c r="H22" s="15" t="s">
        <v>13</v>
      </c>
      <c r="I22" s="426"/>
      <c r="J22" s="49"/>
      <c r="K22" s="49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5"/>
    </row>
    <row r="23" spans="1:23" s="2" customFormat="1" ht="16.25" customHeight="1">
      <c r="A23" s="66">
        <v>17</v>
      </c>
      <c r="B23" s="553">
        <v>42372</v>
      </c>
      <c r="C23" s="228" t="s">
        <v>77</v>
      </c>
      <c r="D23" s="53" t="s">
        <v>780</v>
      </c>
      <c r="E23" s="54" t="s">
        <v>781</v>
      </c>
      <c r="F23" s="66"/>
      <c r="G23" s="137" t="s">
        <v>106</v>
      </c>
      <c r="H23" s="67" t="s">
        <v>14</v>
      </c>
      <c r="I23" s="432"/>
      <c r="J23" s="56"/>
      <c r="K23" s="56"/>
      <c r="L23" s="56"/>
      <c r="M23" s="56"/>
      <c r="N23" s="56"/>
      <c r="O23" s="56"/>
      <c r="P23" s="57"/>
      <c r="Q23" s="57"/>
      <c r="R23" s="57"/>
      <c r="S23" s="57"/>
      <c r="T23" s="57"/>
      <c r="U23" s="57"/>
      <c r="V23" s="57"/>
      <c r="W23" s="172"/>
    </row>
    <row r="24" spans="1:23" s="2" customFormat="1" ht="16.25" customHeight="1">
      <c r="A24" s="105">
        <v>18</v>
      </c>
      <c r="B24" s="27">
        <v>42399</v>
      </c>
      <c r="C24" s="60" t="s">
        <v>77</v>
      </c>
      <c r="D24" s="61" t="s">
        <v>830</v>
      </c>
      <c r="E24" s="62" t="s">
        <v>831</v>
      </c>
      <c r="F24" s="26"/>
      <c r="G24" s="135" t="s">
        <v>106</v>
      </c>
      <c r="H24" s="26" t="s">
        <v>15</v>
      </c>
      <c r="I24" s="428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6"/>
    </row>
    <row r="25" spans="1:23" s="2" customFormat="1" ht="16.25" customHeight="1">
      <c r="A25" s="26">
        <v>19</v>
      </c>
      <c r="B25" s="27">
        <v>42401</v>
      </c>
      <c r="C25" s="60" t="s">
        <v>77</v>
      </c>
      <c r="D25" s="61" t="s">
        <v>803</v>
      </c>
      <c r="E25" s="62" t="s">
        <v>804</v>
      </c>
      <c r="F25" s="26"/>
      <c r="G25" s="135" t="s">
        <v>92</v>
      </c>
      <c r="H25" s="26" t="s">
        <v>16</v>
      </c>
      <c r="I25" s="428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6"/>
    </row>
    <row r="26" spans="1:23" s="2" customFormat="1" ht="16.25" customHeight="1">
      <c r="A26" s="37">
        <v>20</v>
      </c>
      <c r="B26" s="38">
        <v>42402</v>
      </c>
      <c r="C26" s="233" t="s">
        <v>77</v>
      </c>
      <c r="D26" s="199" t="s">
        <v>790</v>
      </c>
      <c r="E26" s="200" t="s">
        <v>219</v>
      </c>
      <c r="F26" s="37"/>
      <c r="G26" s="136" t="s">
        <v>107</v>
      </c>
      <c r="H26" s="201" t="s">
        <v>17</v>
      </c>
      <c r="I26" s="430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68"/>
    </row>
    <row r="27" spans="1:23" s="2" customFormat="1" ht="16.25" customHeight="1">
      <c r="A27" s="15">
        <v>21</v>
      </c>
      <c r="B27" s="16">
        <v>42407</v>
      </c>
      <c r="C27" s="230" t="s">
        <v>77</v>
      </c>
      <c r="D27" s="231" t="s">
        <v>797</v>
      </c>
      <c r="E27" s="232" t="s">
        <v>798</v>
      </c>
      <c r="F27" s="15"/>
      <c r="G27" s="138" t="s">
        <v>107</v>
      </c>
      <c r="H27" s="15" t="s">
        <v>13</v>
      </c>
      <c r="I27" s="426"/>
      <c r="J27" s="49"/>
      <c r="K27" s="49"/>
      <c r="L27" s="49"/>
      <c r="M27" s="49"/>
      <c r="N27" s="49"/>
      <c r="O27" s="49"/>
      <c r="P27" s="23"/>
      <c r="Q27" s="23"/>
      <c r="R27" s="23"/>
      <c r="S27" s="23"/>
      <c r="T27" s="23"/>
      <c r="U27" s="23"/>
      <c r="V27" s="23"/>
      <c r="W27" s="25"/>
    </row>
    <row r="28" spans="1:23" s="2" customFormat="1" ht="16.25" customHeight="1">
      <c r="A28" s="66">
        <v>22</v>
      </c>
      <c r="B28" s="553">
        <v>42413</v>
      </c>
      <c r="C28" s="228" t="s">
        <v>77</v>
      </c>
      <c r="D28" s="53" t="s">
        <v>640</v>
      </c>
      <c r="E28" s="54" t="s">
        <v>769</v>
      </c>
      <c r="F28" s="66" t="s">
        <v>94</v>
      </c>
      <c r="G28" s="137" t="s">
        <v>107</v>
      </c>
      <c r="H28" s="67" t="s">
        <v>14</v>
      </c>
      <c r="I28" s="432"/>
      <c r="J28" s="56"/>
      <c r="K28" s="56"/>
      <c r="L28" s="56"/>
      <c r="M28" s="56"/>
      <c r="N28" s="56"/>
      <c r="O28" s="56"/>
      <c r="P28" s="57"/>
      <c r="Q28" s="57"/>
      <c r="R28" s="57"/>
      <c r="S28" s="57"/>
      <c r="T28" s="57"/>
      <c r="U28" s="57"/>
      <c r="V28" s="57"/>
      <c r="W28" s="172"/>
    </row>
    <row r="29" spans="1:23" s="2" customFormat="1" ht="16.25" customHeight="1">
      <c r="A29" s="26">
        <v>23</v>
      </c>
      <c r="B29" s="554">
        <v>42414</v>
      </c>
      <c r="C29" s="60" t="s">
        <v>77</v>
      </c>
      <c r="D29" s="61" t="s">
        <v>503</v>
      </c>
      <c r="E29" s="62" t="s">
        <v>808</v>
      </c>
      <c r="F29" s="26"/>
      <c r="G29" s="135" t="s">
        <v>107</v>
      </c>
      <c r="H29" s="26" t="s">
        <v>15</v>
      </c>
      <c r="I29" s="433"/>
      <c r="J29" s="376"/>
      <c r="K29" s="376"/>
      <c r="L29" s="376"/>
      <c r="M29" s="376"/>
      <c r="N29" s="376"/>
      <c r="O29" s="376"/>
      <c r="P29" s="377"/>
      <c r="Q29" s="377"/>
      <c r="R29" s="377"/>
      <c r="S29" s="377"/>
      <c r="T29" s="377"/>
      <c r="U29" s="377"/>
      <c r="V29" s="377"/>
      <c r="W29" s="378"/>
    </row>
    <row r="30" spans="1:23" s="2" customFormat="1" ht="16.25" customHeight="1">
      <c r="A30" s="26">
        <v>24</v>
      </c>
      <c r="B30" s="27">
        <v>42415</v>
      </c>
      <c r="C30" s="60" t="s">
        <v>77</v>
      </c>
      <c r="D30" s="61" t="s">
        <v>793</v>
      </c>
      <c r="E30" s="62" t="s">
        <v>794</v>
      </c>
      <c r="F30" s="26"/>
      <c r="G30" s="135" t="s">
        <v>108</v>
      </c>
      <c r="H30" s="26" t="s">
        <v>16</v>
      </c>
      <c r="I30" s="434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6"/>
    </row>
    <row r="31" spans="1:23" s="2" customFormat="1" ht="16.25" customHeight="1">
      <c r="A31" s="37">
        <v>25</v>
      </c>
      <c r="B31" s="38">
        <v>42444</v>
      </c>
      <c r="C31" s="233" t="s">
        <v>77</v>
      </c>
      <c r="D31" s="199" t="s">
        <v>814</v>
      </c>
      <c r="E31" s="200" t="s">
        <v>815</v>
      </c>
      <c r="F31" s="37"/>
      <c r="G31" s="136" t="s">
        <v>92</v>
      </c>
      <c r="H31" s="201" t="s">
        <v>17</v>
      </c>
      <c r="I31" s="487"/>
      <c r="J31" s="43"/>
      <c r="K31" s="43"/>
      <c r="L31" s="43"/>
      <c r="M31" s="43"/>
      <c r="N31" s="43"/>
      <c r="O31" s="43"/>
      <c r="P31" s="44"/>
      <c r="Q31" s="44"/>
      <c r="R31" s="44"/>
      <c r="S31" s="44"/>
      <c r="T31" s="44"/>
      <c r="U31" s="44"/>
      <c r="V31" s="44"/>
      <c r="W31" s="68"/>
    </row>
    <row r="32" spans="1:23" s="2" customFormat="1" ht="16.25" customHeight="1">
      <c r="A32" s="15">
        <v>26</v>
      </c>
      <c r="B32" s="16">
        <v>42445</v>
      </c>
      <c r="C32" s="230" t="s">
        <v>77</v>
      </c>
      <c r="D32" s="231" t="s">
        <v>422</v>
      </c>
      <c r="E32" s="232" t="s">
        <v>813</v>
      </c>
      <c r="F32" s="15"/>
      <c r="G32" s="138" t="s">
        <v>107</v>
      </c>
      <c r="H32" s="15" t="s">
        <v>13</v>
      </c>
      <c r="I32" s="488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5"/>
    </row>
    <row r="33" spans="1:26" s="2" customFormat="1" ht="16.25" customHeight="1">
      <c r="A33" s="66">
        <v>27</v>
      </c>
      <c r="B33" s="553">
        <v>42456</v>
      </c>
      <c r="C33" s="228" t="s">
        <v>77</v>
      </c>
      <c r="D33" s="53" t="s">
        <v>788</v>
      </c>
      <c r="E33" s="54" t="s">
        <v>789</v>
      </c>
      <c r="F33" s="66"/>
      <c r="G33" s="137" t="s">
        <v>107</v>
      </c>
      <c r="H33" s="67" t="s">
        <v>14</v>
      </c>
      <c r="I33" s="432"/>
      <c r="J33" s="56"/>
      <c r="K33" s="56"/>
      <c r="L33" s="56"/>
      <c r="M33" s="56"/>
      <c r="N33" s="56"/>
      <c r="O33" s="56"/>
      <c r="P33" s="57"/>
      <c r="Q33" s="57"/>
      <c r="R33" s="57"/>
      <c r="S33" s="57"/>
      <c r="T33" s="57"/>
      <c r="U33" s="57"/>
      <c r="V33" s="57"/>
      <c r="W33" s="172"/>
    </row>
    <row r="34" spans="1:26" s="2" customFormat="1" ht="16.25" customHeight="1">
      <c r="A34" s="105">
        <v>28</v>
      </c>
      <c r="B34" s="554">
        <v>42461</v>
      </c>
      <c r="C34" s="60" t="s">
        <v>77</v>
      </c>
      <c r="D34" s="61" t="s">
        <v>774</v>
      </c>
      <c r="E34" s="62" t="s">
        <v>775</v>
      </c>
      <c r="F34" s="26"/>
      <c r="G34" s="135" t="s">
        <v>108</v>
      </c>
      <c r="H34" s="26" t="s">
        <v>15</v>
      </c>
      <c r="I34" s="428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6"/>
    </row>
    <row r="35" spans="1:26" s="2" customFormat="1" ht="16.25" customHeight="1">
      <c r="A35" s="374">
        <v>29</v>
      </c>
      <c r="B35" s="27">
        <v>42491</v>
      </c>
      <c r="C35" s="60" t="s">
        <v>77</v>
      </c>
      <c r="D35" s="61" t="s">
        <v>574</v>
      </c>
      <c r="E35" s="62" t="s">
        <v>825</v>
      </c>
      <c r="F35" s="26"/>
      <c r="G35" s="135" t="s">
        <v>92</v>
      </c>
      <c r="H35" s="26" t="s">
        <v>16</v>
      </c>
      <c r="I35" s="428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6"/>
    </row>
    <row r="36" spans="1:26" s="2" customFormat="1" ht="16.25" customHeight="1">
      <c r="A36" s="489">
        <v>30</v>
      </c>
      <c r="B36" s="38">
        <v>42499</v>
      </c>
      <c r="C36" s="233" t="s">
        <v>77</v>
      </c>
      <c r="D36" s="199" t="s">
        <v>818</v>
      </c>
      <c r="E36" s="200" t="s">
        <v>819</v>
      </c>
      <c r="F36" s="37"/>
      <c r="G36" s="136" t="s">
        <v>106</v>
      </c>
      <c r="H36" s="201" t="s">
        <v>17</v>
      </c>
      <c r="I36" s="430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68"/>
    </row>
    <row r="37" spans="1:26" s="2" customFormat="1" ht="16.25" customHeight="1">
      <c r="A37" s="15">
        <v>31</v>
      </c>
      <c r="B37" s="16">
        <v>42500</v>
      </c>
      <c r="C37" s="230" t="s">
        <v>77</v>
      </c>
      <c r="D37" s="231" t="s">
        <v>826</v>
      </c>
      <c r="E37" s="232" t="s">
        <v>827</v>
      </c>
      <c r="F37" s="15"/>
      <c r="G37" s="138" t="s">
        <v>92</v>
      </c>
      <c r="H37" s="15" t="s">
        <v>13</v>
      </c>
      <c r="I37" s="426"/>
      <c r="J37" s="49"/>
      <c r="K37" s="49"/>
      <c r="L37" s="49"/>
      <c r="M37" s="49"/>
      <c r="N37" s="49"/>
      <c r="O37" s="49"/>
      <c r="P37" s="23"/>
      <c r="Q37" s="23"/>
      <c r="R37" s="23"/>
      <c r="S37" s="23"/>
      <c r="T37" s="23"/>
      <c r="U37" s="23"/>
      <c r="V37" s="23"/>
      <c r="W37" s="25"/>
    </row>
    <row r="38" spans="1:26" s="2" customFormat="1" ht="16.25" customHeight="1">
      <c r="A38" s="66">
        <v>32</v>
      </c>
      <c r="B38" s="490">
        <v>42507</v>
      </c>
      <c r="C38" s="228" t="s">
        <v>77</v>
      </c>
      <c r="D38" s="53" t="s">
        <v>778</v>
      </c>
      <c r="E38" s="54" t="s">
        <v>779</v>
      </c>
      <c r="F38" s="66"/>
      <c r="G38" s="137" t="s">
        <v>107</v>
      </c>
      <c r="H38" s="67" t="s">
        <v>14</v>
      </c>
      <c r="I38" s="432"/>
      <c r="J38" s="56"/>
      <c r="K38" s="56"/>
      <c r="L38" s="56"/>
      <c r="M38" s="56"/>
      <c r="N38" s="56"/>
      <c r="O38" s="56"/>
      <c r="P38" s="57"/>
      <c r="Q38" s="57"/>
      <c r="R38" s="57"/>
      <c r="S38" s="57"/>
      <c r="T38" s="57"/>
      <c r="U38" s="57"/>
      <c r="V38" s="57"/>
      <c r="W38" s="172"/>
    </row>
    <row r="39" spans="1:26" s="2" customFormat="1" ht="16.25" customHeight="1">
      <c r="A39" s="26">
        <v>33</v>
      </c>
      <c r="B39" s="397">
        <v>42536</v>
      </c>
      <c r="C39" s="60" t="s">
        <v>77</v>
      </c>
      <c r="D39" s="61" t="s">
        <v>832</v>
      </c>
      <c r="E39" s="62" t="s">
        <v>833</v>
      </c>
      <c r="F39" s="26"/>
      <c r="G39" s="135" t="s">
        <v>92</v>
      </c>
      <c r="H39" s="26" t="s">
        <v>15</v>
      </c>
      <c r="I39" s="428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6"/>
    </row>
    <row r="40" spans="1:26" s="2" customFormat="1" ht="16.25" customHeight="1">
      <c r="A40" s="26">
        <v>34</v>
      </c>
      <c r="B40" s="397">
        <v>42539</v>
      </c>
      <c r="C40" s="60" t="s">
        <v>77</v>
      </c>
      <c r="D40" s="61" t="s">
        <v>795</v>
      </c>
      <c r="E40" s="62" t="s">
        <v>796</v>
      </c>
      <c r="F40" s="26"/>
      <c r="G40" s="135" t="s">
        <v>106</v>
      </c>
      <c r="H40" s="26" t="s">
        <v>16</v>
      </c>
      <c r="I40" s="428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6"/>
    </row>
    <row r="41" spans="1:26" s="2" customFormat="1" ht="16.25" customHeight="1">
      <c r="A41" s="37">
        <v>35</v>
      </c>
      <c r="B41" s="398">
        <v>42577</v>
      </c>
      <c r="C41" s="233" t="s">
        <v>77</v>
      </c>
      <c r="D41" s="199" t="s">
        <v>791</v>
      </c>
      <c r="E41" s="200" t="s">
        <v>792</v>
      </c>
      <c r="F41" s="37"/>
      <c r="G41" s="136" t="s">
        <v>107</v>
      </c>
      <c r="H41" s="201" t="s">
        <v>17</v>
      </c>
      <c r="I41" s="429"/>
      <c r="J41" s="45"/>
      <c r="K41" s="45"/>
      <c r="L41" s="45"/>
      <c r="M41" s="45"/>
      <c r="N41" s="45"/>
      <c r="O41" s="45"/>
      <c r="P41" s="44"/>
      <c r="Q41" s="44"/>
      <c r="R41" s="44"/>
      <c r="S41" s="44"/>
      <c r="T41" s="44"/>
      <c r="U41" s="44"/>
      <c r="V41" s="44"/>
      <c r="W41" s="68"/>
    </row>
    <row r="42" spans="1:26" s="2" customFormat="1" ht="16.25" customHeight="1">
      <c r="A42" s="66">
        <v>36</v>
      </c>
      <c r="B42" s="490">
        <v>43263</v>
      </c>
      <c r="C42" s="228" t="s">
        <v>77</v>
      </c>
      <c r="D42" s="53" t="s">
        <v>828</v>
      </c>
      <c r="E42" s="54" t="s">
        <v>829</v>
      </c>
      <c r="F42" s="131"/>
      <c r="G42" s="491" t="s">
        <v>106</v>
      </c>
      <c r="H42" s="15" t="s">
        <v>13</v>
      </c>
      <c r="I42" s="432"/>
      <c r="J42" s="56"/>
      <c r="K42" s="56"/>
      <c r="L42" s="56"/>
      <c r="M42" s="56"/>
      <c r="N42" s="56"/>
      <c r="O42" s="56"/>
      <c r="P42" s="57"/>
      <c r="Q42" s="57"/>
      <c r="R42" s="57"/>
      <c r="S42" s="57"/>
      <c r="T42" s="57"/>
      <c r="U42" s="57"/>
      <c r="V42" s="57"/>
      <c r="W42" s="172"/>
    </row>
    <row r="43" spans="1:26" s="2" customFormat="1" ht="16.25" customHeight="1">
      <c r="A43" s="66">
        <v>37</v>
      </c>
      <c r="B43" s="585">
        <v>44443</v>
      </c>
      <c r="C43" s="586" t="s">
        <v>77</v>
      </c>
      <c r="D43" s="587" t="s">
        <v>1042</v>
      </c>
      <c r="E43" s="588" t="s">
        <v>1043</v>
      </c>
      <c r="F43" s="621" t="s">
        <v>94</v>
      </c>
      <c r="G43" s="637" t="s">
        <v>106</v>
      </c>
      <c r="H43" s="590" t="s">
        <v>14</v>
      </c>
      <c r="I43" s="432"/>
      <c r="J43" s="56"/>
      <c r="K43" s="56"/>
      <c r="L43" s="56"/>
      <c r="M43" s="56"/>
      <c r="N43" s="56"/>
      <c r="O43" s="56"/>
      <c r="P43" s="57"/>
      <c r="Q43" s="57"/>
      <c r="R43" s="57"/>
      <c r="S43" s="57"/>
      <c r="T43" s="57"/>
      <c r="U43" s="57"/>
      <c r="V43" s="57"/>
      <c r="W43" s="172"/>
    </row>
    <row r="44" spans="1:26" s="2" customFormat="1" ht="16.25" customHeight="1">
      <c r="A44" s="26">
        <v>38</v>
      </c>
      <c r="B44" s="584">
        <v>44444</v>
      </c>
      <c r="C44" s="570" t="s">
        <v>77</v>
      </c>
      <c r="D44" s="571" t="s">
        <v>765</v>
      </c>
      <c r="E44" s="572" t="s">
        <v>766</v>
      </c>
      <c r="F44" s="573" t="s">
        <v>94</v>
      </c>
      <c r="G44" s="619" t="s">
        <v>92</v>
      </c>
      <c r="H44" s="573" t="s">
        <v>15</v>
      </c>
      <c r="I44" s="428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6"/>
      <c r="Z44" s="647" t="s">
        <v>1045</v>
      </c>
    </row>
    <row r="45" spans="1:26" s="2" customFormat="1" ht="16.25" customHeight="1">
      <c r="A45" s="26">
        <v>39</v>
      </c>
      <c r="B45" s="584">
        <v>44445</v>
      </c>
      <c r="C45" s="570" t="s">
        <v>77</v>
      </c>
      <c r="D45" s="571" t="s">
        <v>770</v>
      </c>
      <c r="E45" s="572" t="s">
        <v>771</v>
      </c>
      <c r="F45" s="573" t="s">
        <v>94</v>
      </c>
      <c r="G45" s="619" t="s">
        <v>92</v>
      </c>
      <c r="H45" s="573" t="s">
        <v>16</v>
      </c>
      <c r="I45" s="428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6"/>
    </row>
    <row r="46" spans="1:26" s="2" customFormat="1" ht="16.25" customHeight="1">
      <c r="A46" s="37">
        <v>40</v>
      </c>
      <c r="B46" s="601">
        <v>44446</v>
      </c>
      <c r="C46" s="575" t="s">
        <v>77</v>
      </c>
      <c r="D46" s="576" t="s">
        <v>767</v>
      </c>
      <c r="E46" s="577" t="s">
        <v>768</v>
      </c>
      <c r="F46" s="578" t="s">
        <v>94</v>
      </c>
      <c r="G46" s="620" t="s">
        <v>92</v>
      </c>
      <c r="H46" s="605" t="s">
        <v>17</v>
      </c>
      <c r="I46" s="430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68"/>
    </row>
    <row r="47" spans="1:26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179"/>
    </row>
    <row r="48" spans="1:26" s="2" customFormat="1" ht="16.25" customHeight="1">
      <c r="A48" s="69"/>
      <c r="B48" s="73" t="s">
        <v>24</v>
      </c>
      <c r="C48" s="70"/>
      <c r="E48" s="70">
        <f>H48+N48</f>
        <v>40</v>
      </c>
      <c r="F48" s="71" t="s">
        <v>6</v>
      </c>
      <c r="G48" s="424" t="s">
        <v>11</v>
      </c>
      <c r="H48" s="72">
        <f>COUNTIF($C$7:$C$46,"ช")</f>
        <v>9</v>
      </c>
      <c r="J48" s="72" t="s">
        <v>8</v>
      </c>
      <c r="L48" s="191" t="s">
        <v>7</v>
      </c>
      <c r="M48" s="191"/>
      <c r="N48" s="70">
        <f>COUNTIF($C$7:$C$46,"ญ")</f>
        <v>31</v>
      </c>
      <c r="P48" s="72" t="s">
        <v>8</v>
      </c>
      <c r="W48" s="69"/>
    </row>
    <row r="49" spans="1:23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</row>
    <row r="50" spans="1:23" s="90" customFormat="1" ht="15" hidden="1" customHeight="1">
      <c r="A50" s="85"/>
      <c r="B50" s="86"/>
      <c r="C50" s="85"/>
      <c r="D50" s="169" t="s">
        <v>13</v>
      </c>
      <c r="E50" s="169">
        <f>COUNTIF($H$7:$H$46,"แดง")</f>
        <v>8</v>
      </c>
      <c r="F50" s="85"/>
      <c r="G50" s="169" t="s">
        <v>92</v>
      </c>
      <c r="H50" s="169">
        <f>COUNTIF($G$7:$G$46,"อังกฤษ")</f>
        <v>14</v>
      </c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</row>
    <row r="51" spans="1:23" s="90" customFormat="1" ht="15" hidden="1" customHeight="1">
      <c r="A51" s="85"/>
      <c r="B51" s="86"/>
      <c r="C51" s="85"/>
      <c r="D51" s="169" t="s">
        <v>14</v>
      </c>
      <c r="E51" s="169">
        <f>COUNTIF($H$7:$H$46,"เหลือง")</f>
        <v>8</v>
      </c>
      <c r="F51" s="85"/>
      <c r="G51" s="169" t="s">
        <v>107</v>
      </c>
      <c r="H51" s="456">
        <f>COUNTIF($G$7:$G$46,"ฝรั่งเศส")</f>
        <v>11</v>
      </c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3" s="90" customFormat="1" ht="15" hidden="1" customHeight="1">
      <c r="A52" s="85"/>
      <c r="B52" s="86"/>
      <c r="C52" s="85"/>
      <c r="D52" s="169" t="s">
        <v>15</v>
      </c>
      <c r="E52" s="169">
        <f>COUNTIF($H$7:$H$46,"น้ำเงิน")</f>
        <v>8</v>
      </c>
      <c r="F52" s="85"/>
      <c r="G52" s="169" t="s">
        <v>106</v>
      </c>
      <c r="H52" s="456">
        <f>COUNTIF($G$7:$G$46,"จีน")</f>
        <v>9</v>
      </c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s="90" customFormat="1" ht="15" hidden="1" customHeight="1">
      <c r="A53" s="85"/>
      <c r="B53" s="86"/>
      <c r="C53" s="85"/>
      <c r="D53" s="169" t="s">
        <v>16</v>
      </c>
      <c r="E53" s="169">
        <f>COUNTIF($H$7:$H$46,"ม่วง")</f>
        <v>8</v>
      </c>
      <c r="F53" s="85"/>
      <c r="G53" s="169" t="s">
        <v>108</v>
      </c>
      <c r="H53" s="456">
        <f>COUNTIF($G$7:$G$46,"ญี่ปุ่น")</f>
        <v>6</v>
      </c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</row>
    <row r="54" spans="1:23" s="90" customFormat="1" ht="15" hidden="1" customHeight="1">
      <c r="A54" s="85"/>
      <c r="B54" s="86"/>
      <c r="C54" s="85"/>
      <c r="D54" s="169" t="s">
        <v>17</v>
      </c>
      <c r="E54" s="169">
        <f>COUNTIF($H$7:$H$46,"ฟ้า")</f>
        <v>8</v>
      </c>
      <c r="F54" s="85"/>
      <c r="G54" s="455" t="s">
        <v>5</v>
      </c>
      <c r="H54" s="455">
        <f>SUM(H50:H53)</f>
        <v>40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3" s="90" customFormat="1" ht="15" hidden="1" customHeight="1">
      <c r="A55" s="85"/>
      <c r="B55" s="86"/>
      <c r="C55" s="85"/>
      <c r="D55" s="468" t="s">
        <v>5</v>
      </c>
      <c r="E55" s="468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</row>
    <row r="56" spans="1:23" ht="15" hidden="1" customHeight="1">
      <c r="A56" s="90"/>
      <c r="B56" s="87"/>
      <c r="C56" s="88"/>
      <c r="D56" s="89"/>
      <c r="E56" s="89"/>
      <c r="F56" s="90"/>
      <c r="G56" s="90"/>
      <c r="H56" s="90"/>
      <c r="I56" s="90"/>
      <c r="J56" s="90"/>
    </row>
    <row r="57" spans="1:23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</row>
    <row r="58" spans="1:23" ht="15" customHeight="1">
      <c r="C58" s="7"/>
      <c r="D58" s="8"/>
      <c r="E58" s="8"/>
    </row>
  </sheetData>
  <mergeCells count="9">
    <mergeCell ref="U4:V4"/>
    <mergeCell ref="F5:F6"/>
    <mergeCell ref="H5:H6"/>
    <mergeCell ref="G5:G6"/>
    <mergeCell ref="A5:A6"/>
    <mergeCell ref="B5:B6"/>
    <mergeCell ref="C5:C6"/>
    <mergeCell ref="D5:D6"/>
    <mergeCell ref="E5:E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0"/>
  <sheetViews>
    <sheetView topLeftCell="A23" zoomScale="120" zoomScaleNormal="120" workbookViewId="0">
      <selection activeCell="A23"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8.796875" style="1" customWidth="1"/>
    <col min="7" max="7" width="5.19921875" style="1" customWidth="1"/>
    <col min="8" max="24" width="3" style="1" customWidth="1"/>
    <col min="25" max="16384" width="9.19921875" style="1"/>
  </cols>
  <sheetData>
    <row r="1" spans="1:26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K1" s="12" t="s">
        <v>25</v>
      </c>
      <c r="P1" s="12" t="str">
        <f>'ยอด ม.4'!B24</f>
        <v>นางอมรรัตน์ โสกรรณิตย์</v>
      </c>
    </row>
    <row r="2" spans="1:26" s="12" customFormat="1" ht="18" customHeight="1">
      <c r="B2" s="147" t="s">
        <v>50</v>
      </c>
      <c r="C2" s="144"/>
      <c r="D2" s="145"/>
      <c r="E2" s="146" t="s">
        <v>68</v>
      </c>
      <c r="K2" s="12" t="s">
        <v>51</v>
      </c>
      <c r="P2" s="12" t="str">
        <f>'ยอด ม.4'!B25</f>
        <v>นางยุวรัตน์ บุญทวีวัฒน์</v>
      </c>
    </row>
    <row r="3" spans="1:26" s="13" customFormat="1" ht="17.25" customHeight="1">
      <c r="A3" s="14" t="s">
        <v>105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6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 t="s">
        <v>53</v>
      </c>
      <c r="V4" s="659">
        <f>'ยอด ม.4'!F24</f>
        <v>722</v>
      </c>
      <c r="W4" s="659"/>
    </row>
    <row r="5" spans="1:26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80" t="s">
        <v>41</v>
      </c>
      <c r="G5" s="679" t="s">
        <v>3</v>
      </c>
      <c r="H5" s="421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64"/>
    </row>
    <row r="6" spans="1:26" s="84" customFormat="1" ht="18" customHeight="1">
      <c r="A6" s="662"/>
      <c r="B6" s="664"/>
      <c r="C6" s="666"/>
      <c r="D6" s="668"/>
      <c r="E6" s="670"/>
      <c r="F6" s="681"/>
      <c r="G6" s="679"/>
      <c r="H6" s="422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5"/>
    </row>
    <row r="7" spans="1:26" s="2" customFormat="1" ht="15.75" customHeight="1">
      <c r="A7" s="15">
        <v>1</v>
      </c>
      <c r="B7" s="97">
        <v>42180</v>
      </c>
      <c r="C7" s="98" t="s">
        <v>91</v>
      </c>
      <c r="D7" s="99" t="s">
        <v>856</v>
      </c>
      <c r="E7" s="100" t="s">
        <v>857</v>
      </c>
      <c r="F7" s="124" t="s">
        <v>107</v>
      </c>
      <c r="G7" s="124" t="s">
        <v>13</v>
      </c>
      <c r="H7" s="526"/>
      <c r="I7" s="48"/>
      <c r="J7" s="197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5"/>
      <c r="Z7" s="648"/>
    </row>
    <row r="8" spans="1:26" s="2" customFormat="1" ht="16.25" customHeight="1">
      <c r="A8" s="26">
        <v>2</v>
      </c>
      <c r="B8" s="101">
        <v>42338</v>
      </c>
      <c r="C8" s="102" t="s">
        <v>91</v>
      </c>
      <c r="D8" s="103" t="s">
        <v>864</v>
      </c>
      <c r="E8" s="104" t="s">
        <v>865</v>
      </c>
      <c r="F8" s="105" t="s">
        <v>92</v>
      </c>
      <c r="G8" s="105" t="s">
        <v>15</v>
      </c>
      <c r="H8" s="527"/>
      <c r="I8" s="31"/>
      <c r="J8" s="78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6"/>
      <c r="Z8" s="648"/>
    </row>
    <row r="9" spans="1:26" s="2" customFormat="1" ht="16.25" customHeight="1">
      <c r="A9" s="26">
        <v>3</v>
      </c>
      <c r="B9" s="101">
        <v>42343</v>
      </c>
      <c r="C9" s="102" t="s">
        <v>91</v>
      </c>
      <c r="D9" s="103" t="s">
        <v>862</v>
      </c>
      <c r="E9" s="104" t="s">
        <v>863</v>
      </c>
      <c r="F9" s="105" t="s">
        <v>92</v>
      </c>
      <c r="G9" s="105" t="s">
        <v>16</v>
      </c>
      <c r="H9" s="527"/>
      <c r="I9" s="31"/>
      <c r="J9" s="78"/>
      <c r="K9" s="32"/>
      <c r="L9" s="34"/>
      <c r="M9" s="34"/>
      <c r="N9" s="34"/>
      <c r="O9" s="34"/>
      <c r="P9" s="33"/>
      <c r="Q9" s="33"/>
      <c r="R9" s="33"/>
      <c r="S9" s="33"/>
      <c r="T9" s="33"/>
      <c r="U9" s="33"/>
      <c r="V9" s="33"/>
      <c r="W9" s="33"/>
      <c r="X9" s="36"/>
      <c r="Z9" s="648"/>
    </row>
    <row r="10" spans="1:26" s="2" customFormat="1" ht="16.25" customHeight="1">
      <c r="A10" s="26">
        <v>4</v>
      </c>
      <c r="B10" s="101">
        <v>42422</v>
      </c>
      <c r="C10" s="102" t="s">
        <v>91</v>
      </c>
      <c r="D10" s="103" t="s">
        <v>135</v>
      </c>
      <c r="E10" s="104" t="s">
        <v>861</v>
      </c>
      <c r="F10" s="245" t="s">
        <v>108</v>
      </c>
      <c r="G10" s="245" t="s">
        <v>17</v>
      </c>
      <c r="H10" s="528"/>
      <c r="I10" s="50"/>
      <c r="J10" s="198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3"/>
      <c r="W10" s="33"/>
      <c r="X10" s="36"/>
      <c r="Z10" s="648"/>
    </row>
    <row r="11" spans="1:26" s="2" customFormat="1" ht="16.25" customHeight="1">
      <c r="A11" s="37">
        <v>5</v>
      </c>
      <c r="B11" s="108">
        <v>42469</v>
      </c>
      <c r="C11" s="109" t="s">
        <v>91</v>
      </c>
      <c r="D11" s="110" t="s">
        <v>837</v>
      </c>
      <c r="E11" s="111" t="s">
        <v>838</v>
      </c>
      <c r="F11" s="112" t="s">
        <v>108</v>
      </c>
      <c r="G11" s="112" t="s">
        <v>14</v>
      </c>
      <c r="H11" s="529"/>
      <c r="I11" s="42"/>
      <c r="J11" s="19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68"/>
      <c r="Z11" s="648"/>
    </row>
    <row r="12" spans="1:26" s="2" customFormat="1" ht="16.25" customHeight="1">
      <c r="A12" s="15">
        <v>6</v>
      </c>
      <c r="B12" s="97">
        <v>42509</v>
      </c>
      <c r="C12" s="98" t="s">
        <v>91</v>
      </c>
      <c r="D12" s="99" t="s">
        <v>206</v>
      </c>
      <c r="E12" s="100" t="s">
        <v>858</v>
      </c>
      <c r="F12" s="244" t="s">
        <v>108</v>
      </c>
      <c r="G12" s="124" t="s">
        <v>15</v>
      </c>
      <c r="H12" s="530"/>
      <c r="I12" s="21"/>
      <c r="J12" s="192"/>
      <c r="K12" s="22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5"/>
      <c r="Z12" s="648"/>
    </row>
    <row r="13" spans="1:26" s="2" customFormat="1" ht="16.25" customHeight="1">
      <c r="A13" s="26">
        <v>7</v>
      </c>
      <c r="B13" s="101">
        <v>42512</v>
      </c>
      <c r="C13" s="102" t="s">
        <v>91</v>
      </c>
      <c r="D13" s="103" t="s">
        <v>671</v>
      </c>
      <c r="E13" s="104" t="s">
        <v>842</v>
      </c>
      <c r="F13" s="105" t="s">
        <v>106</v>
      </c>
      <c r="G13" s="105" t="s">
        <v>16</v>
      </c>
      <c r="H13" s="527"/>
      <c r="I13" s="31"/>
      <c r="J13" s="78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6"/>
      <c r="Z13" s="648"/>
    </row>
    <row r="14" spans="1:26" s="2" customFormat="1" ht="16.25" customHeight="1">
      <c r="A14" s="26">
        <v>8</v>
      </c>
      <c r="B14" s="101">
        <v>42517</v>
      </c>
      <c r="C14" s="102" t="s">
        <v>91</v>
      </c>
      <c r="D14" s="103" t="s">
        <v>849</v>
      </c>
      <c r="E14" s="104" t="s">
        <v>850</v>
      </c>
      <c r="F14" s="105" t="s">
        <v>106</v>
      </c>
      <c r="G14" s="105" t="s">
        <v>17</v>
      </c>
      <c r="H14" s="527"/>
      <c r="I14" s="31"/>
      <c r="J14" s="78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6"/>
      <c r="Z14" s="648"/>
    </row>
    <row r="15" spans="1:26" s="2" customFormat="1" ht="16.25" customHeight="1">
      <c r="A15" s="26">
        <v>9</v>
      </c>
      <c r="B15" s="101">
        <v>42520</v>
      </c>
      <c r="C15" s="102" t="s">
        <v>91</v>
      </c>
      <c r="D15" s="103" t="s">
        <v>128</v>
      </c>
      <c r="E15" s="104" t="s">
        <v>853</v>
      </c>
      <c r="F15" s="105" t="s">
        <v>107</v>
      </c>
      <c r="G15" s="245" t="s">
        <v>13</v>
      </c>
      <c r="H15" s="527"/>
      <c r="I15" s="31"/>
      <c r="J15" s="78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6"/>
      <c r="Z15" s="648"/>
    </row>
    <row r="16" spans="1:26" s="2" customFormat="1" ht="16.25" customHeight="1">
      <c r="A16" s="37">
        <v>10</v>
      </c>
      <c r="B16" s="249">
        <v>42558</v>
      </c>
      <c r="C16" s="109" t="s">
        <v>91</v>
      </c>
      <c r="D16" s="110" t="s">
        <v>872</v>
      </c>
      <c r="E16" s="111" t="s">
        <v>873</v>
      </c>
      <c r="F16" s="425" t="s">
        <v>92</v>
      </c>
      <c r="G16" s="112" t="s">
        <v>14</v>
      </c>
      <c r="H16" s="531"/>
      <c r="I16" s="241"/>
      <c r="J16" s="202"/>
      <c r="K16" s="45"/>
      <c r="L16" s="45"/>
      <c r="M16" s="45"/>
      <c r="N16" s="45"/>
      <c r="O16" s="45"/>
      <c r="P16" s="44"/>
      <c r="Q16" s="44"/>
      <c r="R16" s="44"/>
      <c r="S16" s="44"/>
      <c r="T16" s="44"/>
      <c r="U16" s="44"/>
      <c r="V16" s="44"/>
      <c r="W16" s="44"/>
      <c r="X16" s="68"/>
      <c r="Z16" s="648"/>
    </row>
    <row r="17" spans="1:26" s="2" customFormat="1" ht="16.25" customHeight="1">
      <c r="A17" s="15">
        <v>11</v>
      </c>
      <c r="B17" s="656">
        <v>44447</v>
      </c>
      <c r="C17" s="580" t="s">
        <v>91</v>
      </c>
      <c r="D17" s="581" t="s">
        <v>671</v>
      </c>
      <c r="E17" s="582" t="s">
        <v>890</v>
      </c>
      <c r="F17" s="573" t="s">
        <v>107</v>
      </c>
      <c r="G17" s="583" t="s">
        <v>15</v>
      </c>
      <c r="H17" s="526"/>
      <c r="I17" s="48"/>
      <c r="J17" s="197"/>
      <c r="K17" s="49"/>
      <c r="L17" s="197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5"/>
      <c r="Z17" s="648"/>
    </row>
    <row r="18" spans="1:26" s="2" customFormat="1" ht="16.25" customHeight="1">
      <c r="A18" s="26">
        <v>12</v>
      </c>
      <c r="B18" s="584">
        <v>44448</v>
      </c>
      <c r="C18" s="570" t="s">
        <v>91</v>
      </c>
      <c r="D18" s="571" t="s">
        <v>558</v>
      </c>
      <c r="E18" s="572" t="s">
        <v>868</v>
      </c>
      <c r="F18" s="573" t="s">
        <v>108</v>
      </c>
      <c r="G18" s="573" t="s">
        <v>16</v>
      </c>
      <c r="H18" s="527"/>
      <c r="I18" s="31"/>
      <c r="J18" s="171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6"/>
      <c r="Z18" s="648"/>
    </row>
    <row r="19" spans="1:26" s="2" customFormat="1" ht="16.25" customHeight="1">
      <c r="A19" s="26">
        <v>13</v>
      </c>
      <c r="B19" s="584">
        <v>44449</v>
      </c>
      <c r="C19" s="570" t="s">
        <v>91</v>
      </c>
      <c r="D19" s="571" t="s">
        <v>893</v>
      </c>
      <c r="E19" s="572" t="s">
        <v>894</v>
      </c>
      <c r="F19" s="573" t="s">
        <v>92</v>
      </c>
      <c r="G19" s="573" t="s">
        <v>17</v>
      </c>
      <c r="H19" s="527"/>
      <c r="I19" s="31"/>
      <c r="J19" s="78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6"/>
      <c r="Z19" s="648"/>
    </row>
    <row r="20" spans="1:26" s="2" customFormat="1" ht="16.25" customHeight="1">
      <c r="A20" s="26">
        <v>14</v>
      </c>
      <c r="B20" s="584">
        <v>44450</v>
      </c>
      <c r="C20" s="570" t="s">
        <v>91</v>
      </c>
      <c r="D20" s="571" t="s">
        <v>886</v>
      </c>
      <c r="E20" s="572" t="s">
        <v>887</v>
      </c>
      <c r="F20" s="573" t="s">
        <v>106</v>
      </c>
      <c r="G20" s="590" t="s">
        <v>13</v>
      </c>
      <c r="H20" s="527"/>
      <c r="I20" s="31"/>
      <c r="J20" s="78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6"/>
      <c r="Z20" s="648"/>
    </row>
    <row r="21" spans="1:26" s="2" customFormat="1" ht="16.25" customHeight="1">
      <c r="A21" s="37">
        <v>15</v>
      </c>
      <c r="B21" s="601">
        <v>44451</v>
      </c>
      <c r="C21" s="575" t="s">
        <v>91</v>
      </c>
      <c r="D21" s="576" t="s">
        <v>888</v>
      </c>
      <c r="E21" s="577" t="s">
        <v>889</v>
      </c>
      <c r="F21" s="578" t="s">
        <v>107</v>
      </c>
      <c r="G21" s="578" t="s">
        <v>14</v>
      </c>
      <c r="H21" s="529"/>
      <c r="I21" s="42"/>
      <c r="J21" s="19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68"/>
      <c r="Z21" s="648"/>
    </row>
    <row r="22" spans="1:26" s="2" customFormat="1" ht="16.25" customHeight="1">
      <c r="A22" s="15">
        <v>16</v>
      </c>
      <c r="B22" s="516">
        <v>42315</v>
      </c>
      <c r="C22" s="115" t="s">
        <v>77</v>
      </c>
      <c r="D22" s="116" t="s">
        <v>859</v>
      </c>
      <c r="E22" s="117" t="s">
        <v>860</v>
      </c>
      <c r="F22" s="485" t="s">
        <v>108</v>
      </c>
      <c r="G22" s="124" t="s">
        <v>15</v>
      </c>
      <c r="H22" s="532"/>
      <c r="I22" s="55"/>
      <c r="J22" s="196"/>
      <c r="K22" s="56"/>
      <c r="L22" s="56"/>
      <c r="M22" s="56"/>
      <c r="N22" s="56"/>
      <c r="O22" s="56"/>
      <c r="P22" s="57"/>
      <c r="Q22" s="57"/>
      <c r="R22" s="57"/>
      <c r="S22" s="57"/>
      <c r="T22" s="57"/>
      <c r="U22" s="57"/>
      <c r="V22" s="57"/>
      <c r="W22" s="57"/>
      <c r="X22" s="172"/>
      <c r="Z22" s="648"/>
    </row>
    <row r="23" spans="1:26" s="2" customFormat="1" ht="16.25" customHeight="1">
      <c r="A23" s="26">
        <v>17</v>
      </c>
      <c r="B23" s="512">
        <v>42448</v>
      </c>
      <c r="C23" s="102" t="s">
        <v>77</v>
      </c>
      <c r="D23" s="103" t="s">
        <v>206</v>
      </c>
      <c r="E23" s="104" t="s">
        <v>834</v>
      </c>
      <c r="F23" s="105" t="s">
        <v>92</v>
      </c>
      <c r="G23" s="105" t="s">
        <v>16</v>
      </c>
      <c r="H23" s="527"/>
      <c r="I23" s="31"/>
      <c r="J23" s="78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6"/>
      <c r="Z23" s="648"/>
    </row>
    <row r="24" spans="1:26" s="2" customFormat="1" ht="16.25" customHeight="1">
      <c r="A24" s="26">
        <v>18</v>
      </c>
      <c r="B24" s="101">
        <v>42485</v>
      </c>
      <c r="C24" s="102" t="s">
        <v>77</v>
      </c>
      <c r="D24" s="103" t="s">
        <v>506</v>
      </c>
      <c r="E24" s="104" t="s">
        <v>323</v>
      </c>
      <c r="F24" s="105" t="s">
        <v>108</v>
      </c>
      <c r="G24" s="105" t="s">
        <v>17</v>
      </c>
      <c r="H24" s="527"/>
      <c r="I24" s="31"/>
      <c r="J24" s="78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6"/>
      <c r="Z24" s="648"/>
    </row>
    <row r="25" spans="1:26" s="2" customFormat="1" ht="16.25" customHeight="1">
      <c r="A25" s="26">
        <v>19</v>
      </c>
      <c r="B25" s="101">
        <v>42488</v>
      </c>
      <c r="C25" s="102" t="s">
        <v>77</v>
      </c>
      <c r="D25" s="103" t="s">
        <v>839</v>
      </c>
      <c r="E25" s="104" t="s">
        <v>840</v>
      </c>
      <c r="F25" s="105" t="s">
        <v>92</v>
      </c>
      <c r="G25" s="245" t="s">
        <v>13</v>
      </c>
      <c r="H25" s="527"/>
      <c r="I25" s="31"/>
      <c r="J25" s="78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6"/>
      <c r="Z25" s="648"/>
    </row>
    <row r="26" spans="1:26" s="2" customFormat="1" ht="16.25" customHeight="1">
      <c r="A26" s="37">
        <v>20</v>
      </c>
      <c r="B26" s="259">
        <v>42496</v>
      </c>
      <c r="C26" s="119" t="s">
        <v>77</v>
      </c>
      <c r="D26" s="120" t="s">
        <v>851</v>
      </c>
      <c r="E26" s="121" t="s">
        <v>852</v>
      </c>
      <c r="F26" s="533" t="s">
        <v>106</v>
      </c>
      <c r="G26" s="112" t="s">
        <v>14</v>
      </c>
      <c r="H26" s="534"/>
      <c r="I26" s="238"/>
      <c r="J26" s="195"/>
      <c r="K26" s="63"/>
      <c r="L26" s="63"/>
      <c r="M26" s="63"/>
      <c r="N26" s="63"/>
      <c r="O26" s="63"/>
      <c r="P26" s="64"/>
      <c r="Q26" s="64"/>
      <c r="R26" s="64"/>
      <c r="S26" s="64"/>
      <c r="T26" s="64"/>
      <c r="U26" s="64"/>
      <c r="V26" s="64"/>
      <c r="W26" s="64"/>
      <c r="X26" s="47"/>
      <c r="Z26" s="648"/>
    </row>
    <row r="27" spans="1:26" s="2" customFormat="1" ht="16.25" customHeight="1">
      <c r="A27" s="15">
        <v>21</v>
      </c>
      <c r="B27" s="97">
        <v>42497</v>
      </c>
      <c r="C27" s="98" t="s">
        <v>77</v>
      </c>
      <c r="D27" s="99" t="s">
        <v>444</v>
      </c>
      <c r="E27" s="100" t="s">
        <v>871</v>
      </c>
      <c r="F27" s="124" t="s">
        <v>92</v>
      </c>
      <c r="G27" s="124" t="s">
        <v>15</v>
      </c>
      <c r="H27" s="526"/>
      <c r="I27" s="48"/>
      <c r="J27" s="197"/>
      <c r="K27" s="49"/>
      <c r="L27" s="49"/>
      <c r="M27" s="49"/>
      <c r="N27" s="49"/>
      <c r="O27" s="49"/>
      <c r="P27" s="23"/>
      <c r="Q27" s="23"/>
      <c r="R27" s="23"/>
      <c r="S27" s="23"/>
      <c r="T27" s="23"/>
      <c r="U27" s="23"/>
      <c r="V27" s="23"/>
      <c r="W27" s="23"/>
      <c r="X27" s="25"/>
      <c r="Z27" s="648"/>
    </row>
    <row r="28" spans="1:26" s="2" customFormat="1" ht="16.25" customHeight="1">
      <c r="A28" s="26">
        <v>22</v>
      </c>
      <c r="B28" s="101">
        <v>42537</v>
      </c>
      <c r="C28" s="102" t="s">
        <v>77</v>
      </c>
      <c r="D28" s="103" t="s">
        <v>843</v>
      </c>
      <c r="E28" s="104" t="s">
        <v>844</v>
      </c>
      <c r="F28" s="245" t="s">
        <v>106</v>
      </c>
      <c r="G28" s="105" t="s">
        <v>16</v>
      </c>
      <c r="H28" s="528"/>
      <c r="I28" s="50"/>
      <c r="J28" s="198"/>
      <c r="K28" s="34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6"/>
      <c r="Z28" s="648"/>
    </row>
    <row r="29" spans="1:26" s="2" customFormat="1" ht="16.25" customHeight="1">
      <c r="A29" s="26">
        <v>23</v>
      </c>
      <c r="B29" s="101">
        <v>42543</v>
      </c>
      <c r="C29" s="102" t="s">
        <v>77</v>
      </c>
      <c r="D29" s="103" t="s">
        <v>876</v>
      </c>
      <c r="E29" s="104" t="s">
        <v>877</v>
      </c>
      <c r="F29" s="105" t="s">
        <v>106</v>
      </c>
      <c r="G29" s="105" t="s">
        <v>17</v>
      </c>
      <c r="H29" s="527"/>
      <c r="I29" s="31"/>
      <c r="J29" s="78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6"/>
      <c r="Z29" s="648"/>
    </row>
    <row r="30" spans="1:26" s="2" customFormat="1" ht="16.25" customHeight="1">
      <c r="A30" s="26">
        <v>24</v>
      </c>
      <c r="B30" s="101">
        <v>42546</v>
      </c>
      <c r="C30" s="102" t="s">
        <v>77</v>
      </c>
      <c r="D30" s="103" t="s">
        <v>882</v>
      </c>
      <c r="E30" s="104" t="s">
        <v>883</v>
      </c>
      <c r="F30" s="105" t="s">
        <v>106</v>
      </c>
      <c r="G30" s="245" t="s">
        <v>13</v>
      </c>
      <c r="H30" s="527"/>
      <c r="I30" s="31"/>
      <c r="J30" s="78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6"/>
      <c r="Z30" s="648"/>
    </row>
    <row r="31" spans="1:26" s="2" customFormat="1" ht="16.25" customHeight="1">
      <c r="A31" s="37">
        <v>25</v>
      </c>
      <c r="B31" s="108">
        <v>42549</v>
      </c>
      <c r="C31" s="109" t="s">
        <v>77</v>
      </c>
      <c r="D31" s="110" t="s">
        <v>835</v>
      </c>
      <c r="E31" s="111" t="s">
        <v>836</v>
      </c>
      <c r="F31" s="112" t="s">
        <v>106</v>
      </c>
      <c r="G31" s="112" t="s">
        <v>14</v>
      </c>
      <c r="H31" s="529"/>
      <c r="I31" s="42"/>
      <c r="J31" s="193"/>
      <c r="K31" s="43"/>
      <c r="L31" s="43"/>
      <c r="M31" s="43"/>
      <c r="N31" s="43"/>
      <c r="O31" s="43"/>
      <c r="P31" s="44"/>
      <c r="Q31" s="44"/>
      <c r="R31" s="44"/>
      <c r="S31" s="44"/>
      <c r="T31" s="44"/>
      <c r="U31" s="44"/>
      <c r="V31" s="44"/>
      <c r="W31" s="44"/>
      <c r="X31" s="68"/>
      <c r="Z31" s="648"/>
    </row>
    <row r="32" spans="1:26" s="2" customFormat="1" ht="16.25" customHeight="1">
      <c r="A32" s="15">
        <v>26</v>
      </c>
      <c r="B32" s="239">
        <v>42569</v>
      </c>
      <c r="C32" s="115" t="s">
        <v>77</v>
      </c>
      <c r="D32" s="116" t="s">
        <v>95</v>
      </c>
      <c r="E32" s="117" t="s">
        <v>771</v>
      </c>
      <c r="F32" s="485" t="s">
        <v>92</v>
      </c>
      <c r="G32" s="124" t="s">
        <v>15</v>
      </c>
      <c r="H32" s="532"/>
      <c r="I32" s="55"/>
      <c r="J32" s="19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7"/>
      <c r="X32" s="172"/>
      <c r="Z32" s="648"/>
    </row>
    <row r="33" spans="1:26" s="2" customFormat="1" ht="16.25" customHeight="1">
      <c r="A33" s="26">
        <v>27</v>
      </c>
      <c r="B33" s="101">
        <v>43264</v>
      </c>
      <c r="C33" s="102" t="s">
        <v>77</v>
      </c>
      <c r="D33" s="103" t="s">
        <v>538</v>
      </c>
      <c r="E33" s="104" t="s">
        <v>841</v>
      </c>
      <c r="F33" s="105" t="s">
        <v>106</v>
      </c>
      <c r="G33" s="105" t="s">
        <v>16</v>
      </c>
      <c r="H33" s="527"/>
      <c r="I33" s="31"/>
      <c r="J33" s="78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6"/>
      <c r="Z33" s="648"/>
    </row>
    <row r="34" spans="1:26" s="2" customFormat="1" ht="16.25" customHeight="1">
      <c r="A34" s="26">
        <v>28</v>
      </c>
      <c r="B34" s="379">
        <v>43890</v>
      </c>
      <c r="C34" s="102" t="s">
        <v>77</v>
      </c>
      <c r="D34" s="114" t="s">
        <v>847</v>
      </c>
      <c r="E34" s="104" t="s">
        <v>848</v>
      </c>
      <c r="F34" s="105" t="s">
        <v>92</v>
      </c>
      <c r="G34" s="105" t="s">
        <v>17</v>
      </c>
      <c r="H34" s="527"/>
      <c r="I34" s="31"/>
      <c r="J34" s="78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6"/>
      <c r="Z34" s="648"/>
    </row>
    <row r="35" spans="1:26" s="2" customFormat="1" ht="16.25" customHeight="1">
      <c r="A35" s="26">
        <v>29</v>
      </c>
      <c r="B35" s="584">
        <v>44434</v>
      </c>
      <c r="C35" s="570" t="s">
        <v>77</v>
      </c>
      <c r="D35" s="571" t="s">
        <v>688</v>
      </c>
      <c r="E35" s="572" t="s">
        <v>689</v>
      </c>
      <c r="F35" s="573" t="s">
        <v>106</v>
      </c>
      <c r="G35" s="590" t="s">
        <v>17</v>
      </c>
      <c r="H35" s="527"/>
      <c r="I35" s="31"/>
      <c r="J35" s="78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6"/>
      <c r="Z35" s="648"/>
    </row>
    <row r="36" spans="1:26" s="2" customFormat="1" ht="16.25" customHeight="1">
      <c r="A36" s="37">
        <v>30</v>
      </c>
      <c r="B36" s="601">
        <v>44452</v>
      </c>
      <c r="C36" s="645" t="s">
        <v>77</v>
      </c>
      <c r="D36" s="635" t="s">
        <v>874</v>
      </c>
      <c r="E36" s="646" t="s">
        <v>875</v>
      </c>
      <c r="F36" s="655" t="s">
        <v>92</v>
      </c>
      <c r="G36" s="578" t="s">
        <v>13</v>
      </c>
      <c r="H36" s="534"/>
      <c r="I36" s="238"/>
      <c r="J36" s="195"/>
      <c r="K36" s="63"/>
      <c r="L36" s="63"/>
      <c r="M36" s="63"/>
      <c r="N36" s="63"/>
      <c r="O36" s="63"/>
      <c r="P36" s="64"/>
      <c r="Q36" s="64"/>
      <c r="R36" s="64"/>
      <c r="S36" s="64"/>
      <c r="T36" s="64"/>
      <c r="U36" s="64"/>
      <c r="V36" s="64"/>
      <c r="W36" s="64"/>
      <c r="X36" s="47"/>
      <c r="Z36" s="648"/>
    </row>
    <row r="37" spans="1:26" s="2" customFormat="1" ht="16.25" customHeight="1">
      <c r="A37" s="15">
        <v>31</v>
      </c>
      <c r="B37" s="579">
        <v>44453</v>
      </c>
      <c r="C37" s="580" t="s">
        <v>77</v>
      </c>
      <c r="D37" s="581" t="s">
        <v>891</v>
      </c>
      <c r="E37" s="582" t="s">
        <v>892</v>
      </c>
      <c r="F37" s="583" t="s">
        <v>92</v>
      </c>
      <c r="G37" s="583" t="s">
        <v>14</v>
      </c>
      <c r="H37" s="526"/>
      <c r="I37" s="48"/>
      <c r="J37" s="203"/>
      <c r="K37" s="49"/>
      <c r="L37" s="49"/>
      <c r="M37" s="49"/>
      <c r="N37" s="49"/>
      <c r="O37" s="49"/>
      <c r="P37" s="23"/>
      <c r="Q37" s="23"/>
      <c r="R37" s="23"/>
      <c r="S37" s="23"/>
      <c r="T37" s="23"/>
      <c r="U37" s="23"/>
      <c r="V37" s="23"/>
      <c r="W37" s="23"/>
      <c r="X37" s="25"/>
      <c r="Z37" s="648"/>
    </row>
    <row r="38" spans="1:26" s="2" customFormat="1" ht="16.25" customHeight="1">
      <c r="A38" s="26">
        <v>32</v>
      </c>
      <c r="B38" s="584">
        <v>44454</v>
      </c>
      <c r="C38" s="570" t="s">
        <v>77</v>
      </c>
      <c r="D38" s="571" t="s">
        <v>869</v>
      </c>
      <c r="E38" s="572" t="s">
        <v>870</v>
      </c>
      <c r="F38" s="590" t="s">
        <v>106</v>
      </c>
      <c r="G38" s="573" t="s">
        <v>15</v>
      </c>
      <c r="H38" s="528"/>
      <c r="I38" s="50"/>
      <c r="J38" s="198"/>
      <c r="K38" s="34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6"/>
      <c r="Z38" s="648"/>
    </row>
    <row r="39" spans="1:26" s="2" customFormat="1" ht="16.25" customHeight="1">
      <c r="A39" s="26">
        <v>33</v>
      </c>
      <c r="B39" s="584">
        <v>44455</v>
      </c>
      <c r="C39" s="570" t="s">
        <v>77</v>
      </c>
      <c r="D39" s="571" t="s">
        <v>661</v>
      </c>
      <c r="E39" s="572" t="s">
        <v>897</v>
      </c>
      <c r="F39" s="590" t="s">
        <v>106</v>
      </c>
      <c r="G39" s="573" t="s">
        <v>16</v>
      </c>
      <c r="H39" s="528"/>
      <c r="I39" s="50"/>
      <c r="J39" s="198"/>
      <c r="K39" s="34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6"/>
      <c r="Z39" s="648"/>
    </row>
    <row r="40" spans="1:26" s="2" customFormat="1" ht="16.25" customHeight="1">
      <c r="A40" s="26">
        <v>34</v>
      </c>
      <c r="B40" s="584">
        <v>44456</v>
      </c>
      <c r="C40" s="570" t="s">
        <v>77</v>
      </c>
      <c r="D40" s="571" t="s">
        <v>878</v>
      </c>
      <c r="E40" s="572" t="s">
        <v>879</v>
      </c>
      <c r="F40" s="573" t="s">
        <v>108</v>
      </c>
      <c r="G40" s="590" t="s">
        <v>17</v>
      </c>
      <c r="H40" s="527"/>
      <c r="I40" s="31"/>
      <c r="J40" s="78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6"/>
      <c r="Z40" s="648"/>
    </row>
    <row r="41" spans="1:26" s="2" customFormat="1" ht="16.25" customHeight="1">
      <c r="A41" s="37">
        <v>35</v>
      </c>
      <c r="B41" s="601">
        <v>44457</v>
      </c>
      <c r="C41" s="575" t="s">
        <v>77</v>
      </c>
      <c r="D41" s="576" t="s">
        <v>854</v>
      </c>
      <c r="E41" s="577" t="s">
        <v>855</v>
      </c>
      <c r="F41" s="578" t="s">
        <v>108</v>
      </c>
      <c r="G41" s="578" t="s">
        <v>13</v>
      </c>
      <c r="H41" s="529"/>
      <c r="I41" s="42"/>
      <c r="J41" s="193"/>
      <c r="K41" s="43"/>
      <c r="L41" s="45"/>
      <c r="M41" s="45"/>
      <c r="N41" s="45"/>
      <c r="O41" s="45"/>
      <c r="P41" s="44"/>
      <c r="Q41" s="44"/>
      <c r="R41" s="44"/>
      <c r="S41" s="44"/>
      <c r="T41" s="44"/>
      <c r="U41" s="44"/>
      <c r="V41" s="44"/>
      <c r="W41" s="44"/>
      <c r="X41" s="68"/>
      <c r="Z41" s="648"/>
    </row>
    <row r="42" spans="1:26" s="2" customFormat="1" ht="16.25" customHeight="1">
      <c r="A42" s="15">
        <v>36</v>
      </c>
      <c r="B42" s="579">
        <v>44458</v>
      </c>
      <c r="C42" s="580" t="s">
        <v>77</v>
      </c>
      <c r="D42" s="581" t="s">
        <v>884</v>
      </c>
      <c r="E42" s="582" t="s">
        <v>885</v>
      </c>
      <c r="F42" s="583" t="s">
        <v>108</v>
      </c>
      <c r="G42" s="583" t="s">
        <v>14</v>
      </c>
      <c r="H42" s="526"/>
      <c r="I42" s="48"/>
      <c r="J42" s="197"/>
      <c r="K42" s="49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5"/>
      <c r="Z42" s="648"/>
    </row>
    <row r="43" spans="1:26" s="2" customFormat="1" ht="16.25" customHeight="1">
      <c r="A43" s="26">
        <v>37</v>
      </c>
      <c r="B43" s="584">
        <v>44459</v>
      </c>
      <c r="C43" s="570" t="s">
        <v>77</v>
      </c>
      <c r="D43" s="571" t="s">
        <v>880</v>
      </c>
      <c r="E43" s="572" t="s">
        <v>881</v>
      </c>
      <c r="F43" s="573" t="s">
        <v>106</v>
      </c>
      <c r="G43" s="573" t="s">
        <v>15</v>
      </c>
      <c r="H43" s="527"/>
      <c r="I43" s="31"/>
      <c r="J43" s="78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6"/>
      <c r="Z43" s="648"/>
    </row>
    <row r="44" spans="1:26" s="2" customFormat="1" ht="16.25" customHeight="1">
      <c r="A44" s="26">
        <v>38</v>
      </c>
      <c r="B44" s="584">
        <v>44460</v>
      </c>
      <c r="C44" s="570" t="s">
        <v>77</v>
      </c>
      <c r="D44" s="571" t="s">
        <v>895</v>
      </c>
      <c r="E44" s="572" t="s">
        <v>896</v>
      </c>
      <c r="F44" s="573" t="s">
        <v>92</v>
      </c>
      <c r="G44" s="573" t="s">
        <v>16</v>
      </c>
      <c r="H44" s="527"/>
      <c r="I44" s="31"/>
      <c r="J44" s="78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3"/>
      <c r="X44" s="36"/>
      <c r="Z44" s="648"/>
    </row>
    <row r="45" spans="1:26" s="2" customFormat="1" ht="16.25" customHeight="1">
      <c r="A45" s="26">
        <v>39</v>
      </c>
      <c r="B45" s="584">
        <v>44461</v>
      </c>
      <c r="C45" s="570" t="s">
        <v>77</v>
      </c>
      <c r="D45" s="571" t="s">
        <v>866</v>
      </c>
      <c r="E45" s="572" t="s">
        <v>867</v>
      </c>
      <c r="F45" s="573" t="s">
        <v>108</v>
      </c>
      <c r="G45" s="590" t="s">
        <v>17</v>
      </c>
      <c r="H45" s="527"/>
      <c r="I45" s="31"/>
      <c r="J45" s="78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6"/>
      <c r="Z45" s="648"/>
    </row>
    <row r="46" spans="1:26" s="2" customFormat="1" ht="16.25" customHeight="1">
      <c r="A46" s="37"/>
      <c r="B46" s="601"/>
      <c r="C46" s="575"/>
      <c r="D46" s="576"/>
      <c r="E46" s="577"/>
      <c r="F46" s="578"/>
      <c r="G46" s="578"/>
      <c r="H46" s="529"/>
      <c r="I46" s="42"/>
      <c r="J46" s="19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68"/>
      <c r="Z46" s="648"/>
    </row>
    <row r="47" spans="1:26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9"/>
      <c r="Z47" s="648"/>
    </row>
    <row r="48" spans="1:26" s="2" customFormat="1" ht="16.25" customHeight="1">
      <c r="A48" s="69"/>
      <c r="B48" s="73" t="s">
        <v>24</v>
      </c>
      <c r="C48" s="70"/>
      <c r="E48" s="70">
        <f>H48+N48</f>
        <v>39</v>
      </c>
      <c r="F48" s="411" t="s">
        <v>6</v>
      </c>
      <c r="G48" s="411" t="s">
        <v>11</v>
      </c>
      <c r="H48" s="70">
        <f>COUNTIF($C$7:$C$46,"ช")</f>
        <v>15</v>
      </c>
      <c r="I48" s="69"/>
      <c r="J48" s="72" t="s">
        <v>8</v>
      </c>
      <c r="K48" s="73"/>
      <c r="L48" s="678" t="s">
        <v>7</v>
      </c>
      <c r="M48" s="678"/>
      <c r="N48" s="70">
        <f>COUNTIF($C$7:$C$46,"ญ")</f>
        <v>24</v>
      </c>
      <c r="O48" s="69"/>
      <c r="P48" s="72" t="s">
        <v>8</v>
      </c>
      <c r="X48" s="69"/>
    </row>
    <row r="49" spans="1:24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s="90" customFormat="1" ht="15" hidden="1" customHeight="1">
      <c r="A50" s="85"/>
      <c r="B50" s="86"/>
      <c r="C50" s="85"/>
      <c r="D50" s="169" t="s">
        <v>13</v>
      </c>
      <c r="E50" s="169">
        <f>COUNTIF($G$7:$G$46,"แดง")</f>
        <v>7</v>
      </c>
      <c r="F50" s="169" t="s">
        <v>92</v>
      </c>
      <c r="G50" s="85">
        <f>COUNTIF($F$7:$F$46,"อังกฤษ")</f>
        <v>12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</row>
    <row r="51" spans="1:24" s="90" customFormat="1" ht="15" hidden="1" customHeight="1">
      <c r="A51" s="85"/>
      <c r="B51" s="86"/>
      <c r="C51" s="85"/>
      <c r="D51" s="169" t="s">
        <v>14</v>
      </c>
      <c r="E51" s="169">
        <f>COUNTIF($G$7:$G$46,"เหลือง")</f>
        <v>7</v>
      </c>
      <c r="F51" s="169" t="s">
        <v>107</v>
      </c>
      <c r="G51" s="85">
        <f>COUNTIF($F$7:$F$46,"ฝรั่งเศส")</f>
        <v>4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s="90" customFormat="1" ht="15" hidden="1" customHeight="1">
      <c r="A52" s="85"/>
      <c r="B52" s="86"/>
      <c r="C52" s="85"/>
      <c r="D52" s="169" t="s">
        <v>15</v>
      </c>
      <c r="E52" s="169">
        <f>COUNTIF($G$7:$G$46,"น้ำเงิน")</f>
        <v>8</v>
      </c>
      <c r="F52" s="169" t="s">
        <v>106</v>
      </c>
      <c r="G52" s="85">
        <f>COUNTIF($F$7:$F$46,"จีน")</f>
        <v>13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</row>
    <row r="53" spans="1:24" s="90" customFormat="1" ht="15" hidden="1" customHeight="1">
      <c r="A53" s="85"/>
      <c r="B53" s="86"/>
      <c r="C53" s="85"/>
      <c r="D53" s="169" t="s">
        <v>16</v>
      </c>
      <c r="E53" s="169">
        <f>COUNTIF($G$7:$G$46,"ม่วง")</f>
        <v>8</v>
      </c>
      <c r="F53" s="169" t="s">
        <v>108</v>
      </c>
      <c r="G53" s="85">
        <f>COUNTIF($F$7:$F$46,"ญี่ปุ่น")</f>
        <v>10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s="90" customFormat="1" ht="15" hidden="1" customHeight="1">
      <c r="A54" s="85"/>
      <c r="B54" s="86"/>
      <c r="C54" s="85"/>
      <c r="D54" s="169" t="s">
        <v>17</v>
      </c>
      <c r="E54" s="169">
        <f>COUNTIF($G$7:$G$46,"ฟ้า")</f>
        <v>9</v>
      </c>
      <c r="F54" s="468" t="s">
        <v>5</v>
      </c>
      <c r="G54" s="469">
        <f>SUM(G50:G53)</f>
        <v>39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90" customFormat="1" ht="15" hidden="1" customHeight="1">
      <c r="B56" s="87"/>
      <c r="C56" s="88"/>
      <c r="D56" s="89"/>
      <c r="E56" s="89"/>
    </row>
    <row r="57" spans="1:24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</row>
    <row r="58" spans="1:24" ht="15" customHeight="1">
      <c r="A58" s="90"/>
      <c r="B58" s="87"/>
      <c r="C58" s="91"/>
      <c r="D58" s="92"/>
      <c r="E58" s="92"/>
      <c r="F58" s="90"/>
      <c r="G58" s="90"/>
      <c r="H58" s="90"/>
      <c r="I58" s="90"/>
      <c r="J58" s="90"/>
    </row>
    <row r="59" spans="1:24" ht="15" customHeight="1">
      <c r="A59" s="90"/>
      <c r="B59" s="87"/>
      <c r="C59" s="88"/>
      <c r="D59" s="89"/>
      <c r="E59" s="89"/>
      <c r="F59" s="90"/>
      <c r="G59" s="90"/>
      <c r="H59" s="90"/>
      <c r="I59" s="90"/>
      <c r="J59" s="90"/>
    </row>
    <row r="60" spans="1:24" ht="15" customHeight="1">
      <c r="A60" s="90"/>
      <c r="B60" s="87"/>
      <c r="C60" s="88"/>
      <c r="D60" s="89"/>
      <c r="E60" s="89"/>
      <c r="F60" s="90"/>
      <c r="G60" s="90"/>
      <c r="H60" s="90"/>
      <c r="I60" s="90"/>
      <c r="J60" s="90"/>
    </row>
  </sheetData>
  <mergeCells count="9">
    <mergeCell ref="V4:W4"/>
    <mergeCell ref="L48:M48"/>
    <mergeCell ref="A5:A6"/>
    <mergeCell ref="B5:B6"/>
    <mergeCell ref="C5:C6"/>
    <mergeCell ref="D5:D6"/>
    <mergeCell ref="E5:E6"/>
    <mergeCell ref="G5:G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58"/>
  <sheetViews>
    <sheetView zoomScale="120" zoomScaleNormal="120" workbookViewId="0">
      <selection activeCell="AA1" sqref="AA1:AA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8.59765625" style="1" customWidth="1"/>
    <col min="7" max="7" width="5.19921875" style="1" customWidth="1"/>
    <col min="8" max="24" width="3" style="1" customWidth="1"/>
    <col min="25" max="16384" width="9.19921875" style="1"/>
  </cols>
  <sheetData>
    <row r="1" spans="1:24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L1" s="12" t="s">
        <v>25</v>
      </c>
      <c r="Q1" s="12" t="str">
        <f>'ยอด ม.4'!B26</f>
        <v>นางเนาวนิต คงสุทธิ์</v>
      </c>
    </row>
    <row r="2" spans="1:24" s="12" customFormat="1" ht="18" customHeight="1">
      <c r="B2" s="147" t="s">
        <v>50</v>
      </c>
      <c r="C2" s="144"/>
      <c r="D2" s="145"/>
      <c r="E2" s="146" t="s">
        <v>69</v>
      </c>
      <c r="L2" s="12" t="s">
        <v>51</v>
      </c>
      <c r="Q2" s="12" t="str">
        <f>'ยอด ม.4'!B27</f>
        <v>นางสาววรัทยา เครือง้าว</v>
      </c>
    </row>
    <row r="3" spans="1:24" s="13" customFormat="1" ht="17.25" customHeight="1">
      <c r="A3" s="14" t="s">
        <v>79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4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 t="s">
        <v>53</v>
      </c>
      <c r="V4" s="659">
        <f>'ยอด ม.4'!F26</f>
        <v>732</v>
      </c>
      <c r="W4" s="659"/>
      <c r="X4" s="161"/>
    </row>
    <row r="5" spans="1:24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77" t="s">
        <v>41</v>
      </c>
      <c r="G5" s="679" t="s">
        <v>3</v>
      </c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4"/>
    </row>
    <row r="6" spans="1:24" s="84" customFormat="1" ht="18" customHeight="1">
      <c r="A6" s="662"/>
      <c r="B6" s="664"/>
      <c r="C6" s="666"/>
      <c r="D6" s="668"/>
      <c r="E6" s="670"/>
      <c r="F6" s="677"/>
      <c r="G6" s="679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2"/>
    </row>
    <row r="7" spans="1:24" s="2" customFormat="1" ht="15.75" customHeight="1">
      <c r="A7" s="15">
        <v>1</v>
      </c>
      <c r="B7" s="97">
        <v>42209</v>
      </c>
      <c r="C7" s="98" t="s">
        <v>91</v>
      </c>
      <c r="D7" s="494" t="s">
        <v>898</v>
      </c>
      <c r="E7" s="495" t="s">
        <v>899</v>
      </c>
      <c r="F7" s="535" t="s">
        <v>107</v>
      </c>
      <c r="G7" s="244" t="s">
        <v>13</v>
      </c>
      <c r="H7" s="192"/>
      <c r="I7" s="22"/>
      <c r="J7" s="22"/>
      <c r="K7" s="22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4"/>
      <c r="X7" s="25"/>
    </row>
    <row r="8" spans="1:24" s="2" customFormat="1" ht="16.25" customHeight="1">
      <c r="A8" s="26">
        <v>2</v>
      </c>
      <c r="B8" s="101">
        <v>42300</v>
      </c>
      <c r="C8" s="102" t="s">
        <v>91</v>
      </c>
      <c r="D8" s="499" t="s">
        <v>900</v>
      </c>
      <c r="E8" s="500" t="s">
        <v>901</v>
      </c>
      <c r="F8" s="243" t="s">
        <v>108</v>
      </c>
      <c r="G8" s="105" t="s">
        <v>14</v>
      </c>
      <c r="H8" s="78"/>
      <c r="I8" s="32"/>
      <c r="J8" s="32"/>
      <c r="K8" s="32"/>
      <c r="L8" s="32"/>
      <c r="M8" s="32"/>
      <c r="N8" s="32"/>
      <c r="O8" s="33"/>
      <c r="P8" s="33"/>
      <c r="Q8" s="33"/>
      <c r="R8" s="33"/>
      <c r="S8" s="33"/>
      <c r="T8" s="33"/>
      <c r="U8" s="33"/>
      <c r="V8" s="33"/>
      <c r="W8" s="35"/>
      <c r="X8" s="36"/>
    </row>
    <row r="9" spans="1:24" s="2" customFormat="1" ht="16.25" customHeight="1">
      <c r="A9" s="26">
        <v>3</v>
      </c>
      <c r="B9" s="101">
        <v>42349</v>
      </c>
      <c r="C9" s="102" t="s">
        <v>91</v>
      </c>
      <c r="D9" s="499" t="s">
        <v>902</v>
      </c>
      <c r="E9" s="500" t="s">
        <v>903</v>
      </c>
      <c r="F9" s="243" t="s">
        <v>108</v>
      </c>
      <c r="G9" s="105" t="s">
        <v>15</v>
      </c>
      <c r="H9" s="78"/>
      <c r="I9" s="32"/>
      <c r="J9" s="32"/>
      <c r="K9" s="32"/>
      <c r="L9" s="78"/>
      <c r="M9" s="32"/>
      <c r="N9" s="32"/>
      <c r="O9" s="33"/>
      <c r="P9" s="33"/>
      <c r="Q9" s="33"/>
      <c r="R9" s="33"/>
      <c r="S9" s="33"/>
      <c r="T9" s="33"/>
      <c r="U9" s="33"/>
      <c r="V9" s="33"/>
      <c r="W9" s="35"/>
      <c r="X9" s="36"/>
    </row>
    <row r="10" spans="1:24" s="2" customFormat="1" ht="16.25" customHeight="1">
      <c r="A10" s="26">
        <v>4</v>
      </c>
      <c r="B10" s="101">
        <v>42388</v>
      </c>
      <c r="C10" s="102" t="s">
        <v>91</v>
      </c>
      <c r="D10" s="499" t="s">
        <v>904</v>
      </c>
      <c r="E10" s="500" t="s">
        <v>905</v>
      </c>
      <c r="F10" s="243" t="s">
        <v>108</v>
      </c>
      <c r="G10" s="105" t="s">
        <v>16</v>
      </c>
      <c r="H10" s="78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5"/>
      <c r="X10" s="36"/>
    </row>
    <row r="11" spans="1:24" s="2" customFormat="1" ht="16.25" customHeight="1">
      <c r="A11" s="37">
        <v>5</v>
      </c>
      <c r="B11" s="108">
        <v>42471</v>
      </c>
      <c r="C11" s="109" t="s">
        <v>91</v>
      </c>
      <c r="D11" s="507" t="s">
        <v>906</v>
      </c>
      <c r="E11" s="508" t="s">
        <v>907</v>
      </c>
      <c r="F11" s="536" t="s">
        <v>92</v>
      </c>
      <c r="G11" s="112" t="s">
        <v>17</v>
      </c>
      <c r="H11" s="193"/>
      <c r="I11" s="43"/>
      <c r="J11" s="43"/>
      <c r="K11" s="43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4"/>
      <c r="W11" s="46"/>
      <c r="X11" s="47"/>
    </row>
    <row r="12" spans="1:24" s="2" customFormat="1" ht="16.25" customHeight="1">
      <c r="A12" s="15">
        <v>6</v>
      </c>
      <c r="B12" s="97">
        <v>42522</v>
      </c>
      <c r="C12" s="98" t="s">
        <v>91</v>
      </c>
      <c r="D12" s="494" t="s">
        <v>908</v>
      </c>
      <c r="E12" s="495" t="s">
        <v>909</v>
      </c>
      <c r="F12" s="537" t="s">
        <v>92</v>
      </c>
      <c r="G12" s="244" t="s">
        <v>13</v>
      </c>
      <c r="H12" s="197"/>
      <c r="I12" s="49"/>
      <c r="J12" s="49"/>
      <c r="K12" s="49"/>
      <c r="L12" s="49"/>
      <c r="M12" s="49"/>
      <c r="N12" s="49"/>
      <c r="O12" s="23"/>
      <c r="P12" s="23"/>
      <c r="Q12" s="23"/>
      <c r="R12" s="23"/>
      <c r="S12" s="23"/>
      <c r="T12" s="23"/>
      <c r="U12" s="23"/>
      <c r="V12" s="23"/>
      <c r="W12" s="24"/>
      <c r="X12" s="25"/>
    </row>
    <row r="13" spans="1:24" s="2" customFormat="1" ht="16.25" customHeight="1">
      <c r="A13" s="26">
        <v>7</v>
      </c>
      <c r="B13" s="379">
        <v>42559</v>
      </c>
      <c r="C13" s="102" t="s">
        <v>91</v>
      </c>
      <c r="D13" s="499" t="s">
        <v>331</v>
      </c>
      <c r="E13" s="500" t="s">
        <v>910</v>
      </c>
      <c r="F13" s="243" t="s">
        <v>107</v>
      </c>
      <c r="G13" s="105" t="s">
        <v>14</v>
      </c>
      <c r="H13" s="78"/>
      <c r="I13" s="32"/>
      <c r="J13" s="32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5"/>
      <c r="X13" s="36"/>
    </row>
    <row r="14" spans="1:24" s="2" customFormat="1" ht="16.5" customHeight="1">
      <c r="A14" s="26">
        <v>8</v>
      </c>
      <c r="B14" s="584">
        <v>44462</v>
      </c>
      <c r="C14" s="570" t="s">
        <v>91</v>
      </c>
      <c r="D14" s="606" t="s">
        <v>911</v>
      </c>
      <c r="E14" s="607" t="s">
        <v>912</v>
      </c>
      <c r="F14" s="622" t="s">
        <v>107</v>
      </c>
      <c r="G14" s="573" t="s">
        <v>15</v>
      </c>
      <c r="H14" s="198"/>
      <c r="I14" s="34"/>
      <c r="J14" s="34"/>
      <c r="K14" s="34"/>
      <c r="L14" s="34"/>
      <c r="M14" s="34"/>
      <c r="N14" s="34"/>
      <c r="O14" s="33"/>
      <c r="P14" s="33"/>
      <c r="Q14" s="33"/>
      <c r="R14" s="33"/>
      <c r="S14" s="33"/>
      <c r="T14" s="33"/>
      <c r="U14" s="33"/>
      <c r="V14" s="33"/>
      <c r="W14" s="35"/>
      <c r="X14" s="36"/>
    </row>
    <row r="15" spans="1:24" s="2" customFormat="1" ht="16.25" customHeight="1">
      <c r="A15" s="26">
        <v>9</v>
      </c>
      <c r="B15" s="240">
        <v>42135</v>
      </c>
      <c r="C15" s="102" t="s">
        <v>77</v>
      </c>
      <c r="D15" s="499" t="s">
        <v>913</v>
      </c>
      <c r="E15" s="500" t="s">
        <v>914</v>
      </c>
      <c r="F15" s="243" t="s">
        <v>108</v>
      </c>
      <c r="G15" s="105" t="s">
        <v>16</v>
      </c>
      <c r="H15" s="78"/>
      <c r="I15" s="32"/>
      <c r="J15" s="32"/>
      <c r="K15" s="32"/>
      <c r="L15" s="34"/>
      <c r="M15" s="34"/>
      <c r="N15" s="34"/>
      <c r="O15" s="33"/>
      <c r="P15" s="33"/>
      <c r="Q15" s="33"/>
      <c r="R15" s="33"/>
      <c r="S15" s="33"/>
      <c r="T15" s="33"/>
      <c r="U15" s="33"/>
      <c r="V15" s="33"/>
      <c r="W15" s="35"/>
      <c r="X15" s="36"/>
    </row>
    <row r="16" spans="1:24" s="2" customFormat="1" ht="16.25" customHeight="1">
      <c r="A16" s="37">
        <v>10</v>
      </c>
      <c r="B16" s="108">
        <v>42231</v>
      </c>
      <c r="C16" s="109" t="s">
        <v>77</v>
      </c>
      <c r="D16" s="507" t="s">
        <v>915</v>
      </c>
      <c r="E16" s="508" t="s">
        <v>916</v>
      </c>
      <c r="F16" s="536" t="s">
        <v>108</v>
      </c>
      <c r="G16" s="112" t="s">
        <v>17</v>
      </c>
      <c r="H16" s="193"/>
      <c r="I16" s="43"/>
      <c r="J16" s="43"/>
      <c r="K16" s="43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6"/>
      <c r="X16" s="47"/>
    </row>
    <row r="17" spans="1:24" s="2" customFormat="1" ht="16.25" customHeight="1">
      <c r="A17" s="15">
        <v>11</v>
      </c>
      <c r="B17" s="97">
        <v>42232</v>
      </c>
      <c r="C17" s="98" t="s">
        <v>77</v>
      </c>
      <c r="D17" s="494" t="s">
        <v>917</v>
      </c>
      <c r="E17" s="495" t="s">
        <v>918</v>
      </c>
      <c r="F17" s="535" t="s">
        <v>107</v>
      </c>
      <c r="G17" s="244" t="s">
        <v>13</v>
      </c>
      <c r="H17" s="192"/>
      <c r="I17" s="22"/>
      <c r="J17" s="22"/>
      <c r="K17" s="22"/>
      <c r="L17" s="49"/>
      <c r="M17" s="49"/>
      <c r="N17" s="49"/>
      <c r="O17" s="23"/>
      <c r="P17" s="23"/>
      <c r="Q17" s="23"/>
      <c r="R17" s="23"/>
      <c r="S17" s="23"/>
      <c r="T17" s="23"/>
      <c r="U17" s="23"/>
      <c r="V17" s="23"/>
      <c r="W17" s="24"/>
      <c r="X17" s="25"/>
    </row>
    <row r="18" spans="1:24" s="2" customFormat="1" ht="16.25" customHeight="1">
      <c r="A18" s="26">
        <v>12</v>
      </c>
      <c r="B18" s="101">
        <v>42269</v>
      </c>
      <c r="C18" s="102" t="s">
        <v>77</v>
      </c>
      <c r="D18" s="499" t="s">
        <v>919</v>
      </c>
      <c r="E18" s="500" t="s">
        <v>920</v>
      </c>
      <c r="F18" s="243" t="s">
        <v>108</v>
      </c>
      <c r="G18" s="105" t="s">
        <v>14</v>
      </c>
      <c r="H18" s="171"/>
      <c r="I18" s="32"/>
      <c r="J18" s="32"/>
      <c r="K18" s="32"/>
      <c r="L18" s="32"/>
      <c r="M18" s="32"/>
      <c r="N18" s="32"/>
      <c r="O18" s="33"/>
      <c r="P18" s="33"/>
      <c r="Q18" s="33"/>
      <c r="R18" s="33"/>
      <c r="S18" s="33"/>
      <c r="T18" s="33"/>
      <c r="U18" s="33"/>
      <c r="V18" s="33"/>
      <c r="W18" s="35"/>
      <c r="X18" s="36"/>
    </row>
    <row r="19" spans="1:24" s="2" customFormat="1" ht="16.25" customHeight="1">
      <c r="A19" s="26">
        <v>13</v>
      </c>
      <c r="B19" s="240">
        <v>42274</v>
      </c>
      <c r="C19" s="102" t="s">
        <v>77</v>
      </c>
      <c r="D19" s="103" t="s">
        <v>921</v>
      </c>
      <c r="E19" s="104" t="s">
        <v>922</v>
      </c>
      <c r="F19" s="243" t="s">
        <v>107</v>
      </c>
      <c r="G19" s="105" t="s">
        <v>15</v>
      </c>
      <c r="H19" s="78"/>
      <c r="I19" s="32"/>
      <c r="J19" s="32"/>
      <c r="K19" s="32"/>
      <c r="L19" s="32"/>
      <c r="M19" s="32"/>
      <c r="N19" s="32"/>
      <c r="O19" s="33"/>
      <c r="P19" s="33"/>
      <c r="Q19" s="33"/>
      <c r="R19" s="33"/>
      <c r="S19" s="33"/>
      <c r="T19" s="33"/>
      <c r="U19" s="33"/>
      <c r="V19" s="33"/>
      <c r="W19" s="35"/>
      <c r="X19" s="36"/>
    </row>
    <row r="20" spans="1:24" s="2" customFormat="1" ht="16.25" customHeight="1">
      <c r="A20" s="26">
        <v>14</v>
      </c>
      <c r="B20" s="240">
        <v>42318</v>
      </c>
      <c r="C20" s="102" t="s">
        <v>77</v>
      </c>
      <c r="D20" s="515" t="s">
        <v>923</v>
      </c>
      <c r="E20" s="500" t="s">
        <v>924</v>
      </c>
      <c r="F20" s="243" t="s">
        <v>106</v>
      </c>
      <c r="G20" s="105" t="s">
        <v>16</v>
      </c>
      <c r="H20" s="78"/>
      <c r="I20" s="32"/>
      <c r="J20" s="3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5"/>
      <c r="X20" s="36"/>
    </row>
    <row r="21" spans="1:24" s="2" customFormat="1" ht="16.25" customHeight="1">
      <c r="A21" s="37">
        <v>15</v>
      </c>
      <c r="B21" s="249">
        <v>42319</v>
      </c>
      <c r="C21" s="109" t="s">
        <v>77</v>
      </c>
      <c r="D21" s="507" t="s">
        <v>925</v>
      </c>
      <c r="E21" s="508" t="s">
        <v>926</v>
      </c>
      <c r="F21" s="536" t="s">
        <v>107</v>
      </c>
      <c r="G21" s="112" t="s">
        <v>17</v>
      </c>
      <c r="H21" s="193"/>
      <c r="I21" s="43"/>
      <c r="J21" s="43"/>
      <c r="K21" s="43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4"/>
      <c r="W21" s="46"/>
      <c r="X21" s="47"/>
    </row>
    <row r="22" spans="1:24" s="2" customFormat="1" ht="16.25" customHeight="1">
      <c r="A22" s="15">
        <v>16</v>
      </c>
      <c r="B22" s="522">
        <v>42328</v>
      </c>
      <c r="C22" s="98" t="s">
        <v>77</v>
      </c>
      <c r="D22" s="99" t="s">
        <v>927</v>
      </c>
      <c r="E22" s="100" t="s">
        <v>928</v>
      </c>
      <c r="F22" s="537" t="s">
        <v>108</v>
      </c>
      <c r="G22" s="244" t="s">
        <v>13</v>
      </c>
      <c r="H22" s="197"/>
      <c r="I22" s="49"/>
      <c r="J22" s="49"/>
      <c r="K22" s="49"/>
      <c r="L22" s="49"/>
      <c r="M22" s="49"/>
      <c r="N22" s="49"/>
      <c r="O22" s="23"/>
      <c r="P22" s="23"/>
      <c r="Q22" s="23"/>
      <c r="R22" s="23"/>
      <c r="S22" s="23"/>
      <c r="T22" s="23"/>
      <c r="U22" s="23"/>
      <c r="V22" s="23"/>
      <c r="W22" s="24"/>
      <c r="X22" s="25"/>
    </row>
    <row r="23" spans="1:24" s="2" customFormat="1" ht="16.25" customHeight="1">
      <c r="A23" s="26">
        <v>17</v>
      </c>
      <c r="B23" s="240">
        <v>42363</v>
      </c>
      <c r="C23" s="102" t="s">
        <v>77</v>
      </c>
      <c r="D23" s="103" t="s">
        <v>929</v>
      </c>
      <c r="E23" s="104" t="s">
        <v>930</v>
      </c>
      <c r="F23" s="243" t="s">
        <v>107</v>
      </c>
      <c r="G23" s="105" t="s">
        <v>14</v>
      </c>
      <c r="H23" s="78"/>
      <c r="I23" s="32"/>
      <c r="J23" s="32"/>
      <c r="K23" s="32"/>
      <c r="L23" s="32"/>
      <c r="M23" s="32"/>
      <c r="N23" s="32"/>
      <c r="O23" s="33"/>
      <c r="P23" s="33"/>
      <c r="Q23" s="33"/>
      <c r="R23" s="33"/>
      <c r="S23" s="33"/>
      <c r="T23" s="33"/>
      <c r="U23" s="33"/>
      <c r="V23" s="33"/>
      <c r="W23" s="35"/>
      <c r="X23" s="36"/>
    </row>
    <row r="24" spans="1:24" s="2" customFormat="1" ht="16.25" customHeight="1">
      <c r="A24" s="26">
        <v>18</v>
      </c>
      <c r="B24" s="101">
        <v>42395</v>
      </c>
      <c r="C24" s="102" t="s">
        <v>77</v>
      </c>
      <c r="D24" s="499" t="s">
        <v>931</v>
      </c>
      <c r="E24" s="500" t="s">
        <v>932</v>
      </c>
      <c r="F24" s="243" t="s">
        <v>108</v>
      </c>
      <c r="G24" s="105" t="s">
        <v>15</v>
      </c>
      <c r="H24" s="78"/>
      <c r="I24" s="32"/>
      <c r="J24" s="32"/>
      <c r="K24" s="32"/>
      <c r="L24" s="32"/>
      <c r="M24" s="32"/>
      <c r="N24" s="32"/>
      <c r="O24" s="33"/>
      <c r="P24" s="33"/>
      <c r="Q24" s="33"/>
      <c r="R24" s="33"/>
      <c r="S24" s="33"/>
      <c r="T24" s="33"/>
      <c r="U24" s="33"/>
      <c r="V24" s="33"/>
      <c r="W24" s="35"/>
      <c r="X24" s="36"/>
    </row>
    <row r="25" spans="1:24" s="2" customFormat="1" ht="16.25" customHeight="1">
      <c r="A25" s="26">
        <v>19</v>
      </c>
      <c r="B25" s="101">
        <v>42403</v>
      </c>
      <c r="C25" s="102" t="s">
        <v>77</v>
      </c>
      <c r="D25" s="103" t="s">
        <v>933</v>
      </c>
      <c r="E25" s="104" t="s">
        <v>579</v>
      </c>
      <c r="F25" s="243" t="s">
        <v>107</v>
      </c>
      <c r="G25" s="105" t="s">
        <v>16</v>
      </c>
      <c r="H25" s="78"/>
      <c r="I25" s="32"/>
      <c r="J25" s="32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5"/>
      <c r="X25" s="36"/>
    </row>
    <row r="26" spans="1:24" s="2" customFormat="1" ht="16" customHeight="1">
      <c r="A26" s="37">
        <v>20</v>
      </c>
      <c r="B26" s="108">
        <v>42405</v>
      </c>
      <c r="C26" s="109" t="s">
        <v>77</v>
      </c>
      <c r="D26" s="110" t="s">
        <v>934</v>
      </c>
      <c r="E26" s="111" t="s">
        <v>935</v>
      </c>
      <c r="F26" s="536" t="s">
        <v>107</v>
      </c>
      <c r="G26" s="112" t="s">
        <v>17</v>
      </c>
      <c r="H26" s="193"/>
      <c r="I26" s="43"/>
      <c r="J26" s="43"/>
      <c r="K26" s="43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4"/>
      <c r="W26" s="46"/>
      <c r="X26" s="47"/>
    </row>
    <row r="27" spans="1:24" s="2" customFormat="1" ht="16.5" customHeight="1">
      <c r="A27" s="15">
        <v>21</v>
      </c>
      <c r="B27" s="97">
        <v>42416</v>
      </c>
      <c r="C27" s="115" t="s">
        <v>77</v>
      </c>
      <c r="D27" s="116" t="s">
        <v>936</v>
      </c>
      <c r="E27" s="117" t="s">
        <v>937</v>
      </c>
      <c r="F27" s="537" t="s">
        <v>106</v>
      </c>
      <c r="G27" s="244" t="s">
        <v>13</v>
      </c>
      <c r="H27" s="196"/>
      <c r="I27" s="56"/>
      <c r="J27" s="56"/>
      <c r="K27" s="56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9"/>
      <c r="X27" s="25"/>
    </row>
    <row r="28" spans="1:24" s="2" customFormat="1" ht="16.25" customHeight="1">
      <c r="A28" s="26">
        <v>22</v>
      </c>
      <c r="B28" s="101">
        <v>42417</v>
      </c>
      <c r="C28" s="102" t="s">
        <v>77</v>
      </c>
      <c r="D28" s="103" t="s">
        <v>938</v>
      </c>
      <c r="E28" s="104" t="s">
        <v>939</v>
      </c>
      <c r="F28" s="243" t="s">
        <v>106</v>
      </c>
      <c r="G28" s="105" t="s">
        <v>14</v>
      </c>
      <c r="H28" s="78"/>
      <c r="I28" s="32"/>
      <c r="J28" s="32"/>
      <c r="K28" s="32"/>
      <c r="L28" s="32"/>
      <c r="M28" s="32"/>
      <c r="N28" s="32"/>
      <c r="O28" s="33"/>
      <c r="P28" s="33"/>
      <c r="Q28" s="33"/>
      <c r="R28" s="33"/>
      <c r="S28" s="33"/>
      <c r="T28" s="33"/>
      <c r="U28" s="33"/>
      <c r="V28" s="33"/>
      <c r="W28" s="35"/>
      <c r="X28" s="36"/>
    </row>
    <row r="29" spans="1:24" s="2" customFormat="1" ht="16.5" customHeight="1">
      <c r="A29" s="26">
        <v>23</v>
      </c>
      <c r="B29" s="101">
        <v>42462</v>
      </c>
      <c r="C29" s="102" t="s">
        <v>77</v>
      </c>
      <c r="D29" s="103" t="s">
        <v>940</v>
      </c>
      <c r="E29" s="104" t="s">
        <v>941</v>
      </c>
      <c r="F29" s="243" t="s">
        <v>108</v>
      </c>
      <c r="G29" s="105" t="s">
        <v>15</v>
      </c>
      <c r="H29" s="78"/>
      <c r="I29" s="32"/>
      <c r="J29" s="32"/>
      <c r="K29" s="32"/>
      <c r="L29" s="32"/>
      <c r="M29" s="32"/>
      <c r="N29" s="32"/>
      <c r="O29" s="33"/>
      <c r="P29" s="33"/>
      <c r="Q29" s="33"/>
      <c r="R29" s="33"/>
      <c r="S29" s="33"/>
      <c r="T29" s="33"/>
      <c r="U29" s="33"/>
      <c r="V29" s="33"/>
      <c r="W29" s="35"/>
      <c r="X29" s="36"/>
    </row>
    <row r="30" spans="1:24" s="2" customFormat="1" ht="16.25" customHeight="1">
      <c r="A30" s="26">
        <v>24</v>
      </c>
      <c r="B30" s="101">
        <v>42565</v>
      </c>
      <c r="C30" s="102" t="s">
        <v>77</v>
      </c>
      <c r="D30" s="103" t="s">
        <v>942</v>
      </c>
      <c r="E30" s="104" t="s">
        <v>943</v>
      </c>
      <c r="F30" s="243" t="s">
        <v>92</v>
      </c>
      <c r="G30" s="105" t="s">
        <v>16</v>
      </c>
      <c r="H30" s="78"/>
      <c r="I30" s="32"/>
      <c r="J30" s="32"/>
      <c r="K30" s="32"/>
      <c r="L30" s="32"/>
      <c r="M30" s="32"/>
      <c r="N30" s="32"/>
      <c r="O30" s="33"/>
      <c r="P30" s="33"/>
      <c r="Q30" s="33"/>
      <c r="R30" s="33"/>
      <c r="S30" s="33"/>
      <c r="T30" s="33"/>
      <c r="U30" s="33"/>
      <c r="V30" s="33"/>
      <c r="W30" s="35"/>
      <c r="X30" s="36"/>
    </row>
    <row r="31" spans="1:24" s="2" customFormat="1" ht="16" customHeight="1">
      <c r="A31" s="37">
        <v>25</v>
      </c>
      <c r="B31" s="108">
        <v>42568</v>
      </c>
      <c r="C31" s="109" t="s">
        <v>77</v>
      </c>
      <c r="D31" s="110" t="s">
        <v>944</v>
      </c>
      <c r="E31" s="111" t="s">
        <v>945</v>
      </c>
      <c r="F31" s="536" t="s">
        <v>107</v>
      </c>
      <c r="G31" s="112" t="s">
        <v>17</v>
      </c>
      <c r="H31" s="193"/>
      <c r="I31" s="43"/>
      <c r="J31" s="43"/>
      <c r="K31" s="43"/>
      <c r="L31" s="43"/>
      <c r="M31" s="43"/>
      <c r="N31" s="43"/>
      <c r="O31" s="44"/>
      <c r="P31" s="44"/>
      <c r="Q31" s="44"/>
      <c r="R31" s="44"/>
      <c r="S31" s="44"/>
      <c r="T31" s="44"/>
      <c r="U31" s="44"/>
      <c r="V31" s="44"/>
      <c r="W31" s="46"/>
      <c r="X31" s="68"/>
    </row>
    <row r="32" spans="1:24" s="2" customFormat="1" ht="16.25" customHeight="1">
      <c r="A32" s="15">
        <v>26</v>
      </c>
      <c r="B32" s="97">
        <v>43891</v>
      </c>
      <c r="C32" s="98" t="s">
        <v>77</v>
      </c>
      <c r="D32" s="99" t="s">
        <v>946</v>
      </c>
      <c r="E32" s="100" t="s">
        <v>947</v>
      </c>
      <c r="F32" s="537" t="s">
        <v>92</v>
      </c>
      <c r="G32" s="244" t="s">
        <v>13</v>
      </c>
      <c r="H32" s="197"/>
      <c r="I32" s="49"/>
      <c r="J32" s="49"/>
      <c r="K32" s="49"/>
      <c r="L32" s="49"/>
      <c r="M32" s="49"/>
      <c r="N32" s="49"/>
      <c r="O32" s="23"/>
      <c r="P32" s="23"/>
      <c r="Q32" s="23"/>
      <c r="R32" s="23"/>
      <c r="S32" s="23"/>
      <c r="T32" s="23"/>
      <c r="U32" s="23"/>
      <c r="V32" s="23"/>
      <c r="W32" s="24"/>
      <c r="X32" s="25"/>
    </row>
    <row r="33" spans="1:24" s="2" customFormat="1" ht="16.25" customHeight="1">
      <c r="A33" s="26">
        <v>27</v>
      </c>
      <c r="B33" s="584">
        <v>44463</v>
      </c>
      <c r="C33" s="570" t="s">
        <v>77</v>
      </c>
      <c r="D33" s="571" t="s">
        <v>948</v>
      </c>
      <c r="E33" s="572" t="s">
        <v>949</v>
      </c>
      <c r="F33" s="623" t="s">
        <v>92</v>
      </c>
      <c r="G33" s="573" t="s">
        <v>14</v>
      </c>
      <c r="H33" s="206"/>
      <c r="I33" s="34"/>
      <c r="J33" s="34"/>
      <c r="K33" s="34"/>
      <c r="L33" s="32"/>
      <c r="M33" s="32"/>
      <c r="N33" s="32"/>
      <c r="O33" s="33"/>
      <c r="P33" s="33"/>
      <c r="Q33" s="33"/>
      <c r="R33" s="33"/>
      <c r="S33" s="33"/>
      <c r="T33" s="33"/>
      <c r="U33" s="33"/>
      <c r="V33" s="33"/>
      <c r="W33" s="35"/>
      <c r="X33" s="36"/>
    </row>
    <row r="34" spans="1:24" s="2" customFormat="1" ht="16.25" customHeight="1">
      <c r="A34" s="26">
        <v>28</v>
      </c>
      <c r="B34" s="584">
        <v>44464</v>
      </c>
      <c r="C34" s="570" t="s">
        <v>77</v>
      </c>
      <c r="D34" s="571" t="s">
        <v>950</v>
      </c>
      <c r="E34" s="572" t="s">
        <v>951</v>
      </c>
      <c r="F34" s="623" t="s">
        <v>107</v>
      </c>
      <c r="G34" s="573" t="s">
        <v>15</v>
      </c>
      <c r="H34" s="206"/>
      <c r="I34" s="34"/>
      <c r="J34" s="34"/>
      <c r="K34" s="34"/>
      <c r="L34" s="32"/>
      <c r="M34" s="32"/>
      <c r="N34" s="32"/>
      <c r="O34" s="33"/>
      <c r="P34" s="33"/>
      <c r="Q34" s="33"/>
      <c r="R34" s="33"/>
      <c r="S34" s="33"/>
      <c r="T34" s="33"/>
      <c r="U34" s="33"/>
      <c r="V34" s="33"/>
      <c r="W34" s="35"/>
      <c r="X34" s="36"/>
    </row>
    <row r="35" spans="1:24" s="2" customFormat="1" ht="16.25" customHeight="1">
      <c r="A35" s="26">
        <v>29</v>
      </c>
      <c r="B35" s="584">
        <v>44465</v>
      </c>
      <c r="C35" s="570" t="s">
        <v>77</v>
      </c>
      <c r="D35" s="571" t="s">
        <v>952</v>
      </c>
      <c r="E35" s="572" t="s">
        <v>953</v>
      </c>
      <c r="F35" s="622" t="s">
        <v>108</v>
      </c>
      <c r="G35" s="573" t="s">
        <v>16</v>
      </c>
      <c r="H35" s="171"/>
      <c r="I35" s="32"/>
      <c r="J35" s="32"/>
      <c r="K35" s="32"/>
      <c r="L35" s="34"/>
      <c r="M35" s="34"/>
      <c r="N35" s="34"/>
      <c r="O35" s="33"/>
      <c r="P35" s="33"/>
      <c r="Q35" s="33"/>
      <c r="R35" s="33"/>
      <c r="S35" s="33"/>
      <c r="T35" s="33"/>
      <c r="U35" s="33"/>
      <c r="V35" s="33"/>
      <c r="W35" s="35"/>
      <c r="X35" s="36"/>
    </row>
    <row r="36" spans="1:24" s="2" customFormat="1" ht="16" customHeight="1">
      <c r="A36" s="37">
        <v>30</v>
      </c>
      <c r="B36" s="601">
        <v>44466</v>
      </c>
      <c r="C36" s="575" t="s">
        <v>77</v>
      </c>
      <c r="D36" s="576" t="s">
        <v>954</v>
      </c>
      <c r="E36" s="577" t="s">
        <v>103</v>
      </c>
      <c r="F36" s="624" t="s">
        <v>108</v>
      </c>
      <c r="G36" s="578" t="s">
        <v>17</v>
      </c>
      <c r="H36" s="216"/>
      <c r="I36" s="45"/>
      <c r="J36" s="45"/>
      <c r="K36" s="45"/>
      <c r="L36" s="43"/>
      <c r="M36" s="43"/>
      <c r="N36" s="43"/>
      <c r="O36" s="44"/>
      <c r="P36" s="44"/>
      <c r="Q36" s="44"/>
      <c r="R36" s="44"/>
      <c r="S36" s="44"/>
      <c r="T36" s="44"/>
      <c r="U36" s="44"/>
      <c r="V36" s="44"/>
      <c r="W36" s="46"/>
      <c r="X36" s="47"/>
    </row>
    <row r="37" spans="1:24" s="2" customFormat="1" ht="16.25" customHeight="1">
      <c r="A37" s="15">
        <v>31</v>
      </c>
      <c r="B37" s="585">
        <v>44467</v>
      </c>
      <c r="C37" s="586" t="s">
        <v>77</v>
      </c>
      <c r="D37" s="587" t="s">
        <v>955</v>
      </c>
      <c r="E37" s="588" t="s">
        <v>956</v>
      </c>
      <c r="F37" s="625" t="s">
        <v>108</v>
      </c>
      <c r="G37" s="626" t="s">
        <v>13</v>
      </c>
      <c r="H37" s="205"/>
      <c r="I37" s="56"/>
      <c r="J37" s="56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9"/>
      <c r="X37" s="25"/>
    </row>
    <row r="38" spans="1:24" s="2" customFormat="1" ht="16.25" customHeight="1">
      <c r="A38" s="26">
        <v>32</v>
      </c>
      <c r="B38" s="584">
        <v>44468</v>
      </c>
      <c r="C38" s="570" t="s">
        <v>77</v>
      </c>
      <c r="D38" s="571" t="s">
        <v>957</v>
      </c>
      <c r="E38" s="572" t="s">
        <v>958</v>
      </c>
      <c r="F38" s="622" t="s">
        <v>106</v>
      </c>
      <c r="G38" s="573" t="s">
        <v>14</v>
      </c>
      <c r="H38" s="171"/>
      <c r="I38" s="32"/>
      <c r="J38" s="32"/>
      <c r="K38" s="32"/>
      <c r="L38" s="32"/>
      <c r="M38" s="32"/>
      <c r="N38" s="32"/>
      <c r="O38" s="33"/>
      <c r="P38" s="33"/>
      <c r="Q38" s="33"/>
      <c r="R38" s="33"/>
      <c r="S38" s="33"/>
      <c r="T38" s="33"/>
      <c r="U38" s="33"/>
      <c r="V38" s="33"/>
      <c r="W38" s="35"/>
      <c r="X38" s="36"/>
    </row>
    <row r="39" spans="1:24" s="2" customFormat="1" ht="16.25" customHeight="1">
      <c r="A39" s="26">
        <v>33</v>
      </c>
      <c r="B39" s="584">
        <v>44469</v>
      </c>
      <c r="C39" s="570" t="s">
        <v>77</v>
      </c>
      <c r="D39" s="571" t="s">
        <v>959</v>
      </c>
      <c r="E39" s="572" t="s">
        <v>960</v>
      </c>
      <c r="F39" s="622" t="s">
        <v>92</v>
      </c>
      <c r="G39" s="573" t="s">
        <v>15</v>
      </c>
      <c r="H39" s="171"/>
      <c r="I39" s="32"/>
      <c r="J39" s="32"/>
      <c r="K39" s="32"/>
      <c r="L39" s="32"/>
      <c r="M39" s="32"/>
      <c r="N39" s="32"/>
      <c r="O39" s="33"/>
      <c r="P39" s="33"/>
      <c r="Q39" s="33"/>
      <c r="R39" s="33"/>
      <c r="S39" s="33"/>
      <c r="T39" s="33"/>
      <c r="U39" s="33"/>
      <c r="V39" s="33"/>
      <c r="W39" s="35"/>
      <c r="X39" s="36"/>
    </row>
    <row r="40" spans="1:24" s="2" customFormat="1" ht="16.25" customHeight="1">
      <c r="A40" s="26">
        <v>34</v>
      </c>
      <c r="B40" s="584">
        <v>44470</v>
      </c>
      <c r="C40" s="570" t="s">
        <v>77</v>
      </c>
      <c r="D40" s="571" t="s">
        <v>961</v>
      </c>
      <c r="E40" s="572" t="s">
        <v>962</v>
      </c>
      <c r="F40" s="622" t="s">
        <v>107</v>
      </c>
      <c r="G40" s="573" t="s">
        <v>16</v>
      </c>
      <c r="H40" s="171"/>
      <c r="I40" s="32"/>
      <c r="J40" s="32"/>
      <c r="K40" s="32"/>
      <c r="L40" s="32"/>
      <c r="M40" s="32"/>
      <c r="N40" s="32"/>
      <c r="O40" s="33"/>
      <c r="P40" s="33"/>
      <c r="Q40" s="33"/>
      <c r="R40" s="33"/>
      <c r="S40" s="33"/>
      <c r="T40" s="33"/>
      <c r="U40" s="33"/>
      <c r="V40" s="33"/>
      <c r="W40" s="35"/>
      <c r="X40" s="36"/>
    </row>
    <row r="41" spans="1:24" s="2" customFormat="1" ht="16.25" customHeight="1">
      <c r="A41" s="37">
        <v>35</v>
      </c>
      <c r="B41" s="601">
        <v>44471</v>
      </c>
      <c r="C41" s="575" t="s">
        <v>77</v>
      </c>
      <c r="D41" s="576" t="s">
        <v>963</v>
      </c>
      <c r="E41" s="577" t="s">
        <v>964</v>
      </c>
      <c r="F41" s="627" t="s">
        <v>106</v>
      </c>
      <c r="G41" s="578" t="s">
        <v>17</v>
      </c>
      <c r="H41" s="204"/>
      <c r="I41" s="43"/>
      <c r="J41" s="43"/>
      <c r="K41" s="43"/>
      <c r="L41" s="43"/>
      <c r="M41" s="43"/>
      <c r="N41" s="43"/>
      <c r="O41" s="44"/>
      <c r="P41" s="44"/>
      <c r="Q41" s="44"/>
      <c r="R41" s="44"/>
      <c r="S41" s="44"/>
      <c r="T41" s="44"/>
      <c r="U41" s="44"/>
      <c r="V41" s="44"/>
      <c r="W41" s="46"/>
      <c r="X41" s="68"/>
    </row>
    <row r="42" spans="1:24" s="2" customFormat="1" ht="16.25" customHeight="1">
      <c r="A42" s="390">
        <v>36</v>
      </c>
      <c r="B42" s="628">
        <v>44472</v>
      </c>
      <c r="C42" s="629" t="s">
        <v>77</v>
      </c>
      <c r="D42" s="630" t="s">
        <v>965</v>
      </c>
      <c r="E42" s="631" t="s">
        <v>966</v>
      </c>
      <c r="F42" s="632" t="s">
        <v>92</v>
      </c>
      <c r="G42" s="633" t="s">
        <v>13</v>
      </c>
      <c r="H42" s="393"/>
      <c r="I42" s="393"/>
      <c r="J42" s="393"/>
      <c r="K42" s="393"/>
      <c r="L42" s="393"/>
      <c r="M42" s="393"/>
      <c r="N42" s="393"/>
      <c r="O42" s="394"/>
      <c r="P42" s="394"/>
      <c r="Q42" s="394"/>
      <c r="R42" s="394"/>
      <c r="S42" s="394"/>
      <c r="T42" s="394"/>
      <c r="U42" s="394"/>
      <c r="V42" s="394"/>
      <c r="W42" s="399"/>
      <c r="X42" s="396"/>
    </row>
    <row r="43" spans="1:24" s="2" customFormat="1" ht="6" customHeight="1">
      <c r="A43" s="70"/>
      <c r="B43" s="173"/>
      <c r="C43" s="174"/>
      <c r="D43" s="175"/>
      <c r="E43" s="176"/>
      <c r="F43" s="177"/>
      <c r="G43" s="70"/>
      <c r="H43" s="70"/>
      <c r="I43" s="70"/>
      <c r="J43" s="70"/>
      <c r="K43" s="70"/>
      <c r="L43" s="70"/>
      <c r="M43" s="70"/>
      <c r="N43" s="70"/>
      <c r="O43" s="69"/>
      <c r="P43" s="69"/>
      <c r="Q43" s="69"/>
      <c r="R43" s="69"/>
      <c r="S43" s="69"/>
      <c r="T43" s="69"/>
      <c r="U43" s="69"/>
      <c r="V43" s="69"/>
      <c r="W43" s="178"/>
      <c r="X43" s="179"/>
    </row>
    <row r="44" spans="1:24" s="2" customFormat="1" ht="16.25" customHeight="1">
      <c r="A44" s="69"/>
      <c r="B44" s="73" t="s">
        <v>24</v>
      </c>
      <c r="C44" s="70"/>
      <c r="D44" s="70">
        <f>G44+M44</f>
        <v>36</v>
      </c>
      <c r="E44" s="71" t="s">
        <v>6</v>
      </c>
      <c r="F44" s="2" t="s">
        <v>11</v>
      </c>
      <c r="G44" s="70">
        <f>COUNTIF($C$7:$C$42,"ช")</f>
        <v>8</v>
      </c>
      <c r="H44" s="70"/>
      <c r="I44" s="72" t="s">
        <v>8</v>
      </c>
      <c r="J44" s="73"/>
      <c r="K44" s="73" t="s">
        <v>7</v>
      </c>
      <c r="L44" s="73"/>
      <c r="M44" s="70">
        <f>COUNTIF($C$7:$C$42,"ญ")</f>
        <v>28</v>
      </c>
      <c r="O44" s="72" t="s">
        <v>8</v>
      </c>
      <c r="W44" s="69"/>
      <c r="X44" s="69"/>
    </row>
    <row r="45" spans="1:24" s="92" customFormat="1" ht="16.5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</row>
    <row r="46" spans="1:24" s="90" customFormat="1" ht="15" hidden="1" customHeight="1">
      <c r="A46" s="85"/>
      <c r="B46" s="85"/>
      <c r="C46" s="86"/>
      <c r="D46" s="169" t="s">
        <v>13</v>
      </c>
      <c r="E46" s="169">
        <f>COUNTIF($G$7:$G$42,"แดง")</f>
        <v>8</v>
      </c>
      <c r="G46" s="454" t="s">
        <v>92</v>
      </c>
      <c r="H46" s="454"/>
      <c r="I46" s="470">
        <f>COUNTIF($F$7:$F$42,"อังกฤษ")</f>
        <v>7</v>
      </c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</row>
    <row r="47" spans="1:24" s="90" customFormat="1" ht="15" hidden="1" customHeight="1">
      <c r="A47" s="85"/>
      <c r="B47" s="85"/>
      <c r="C47" s="86"/>
      <c r="D47" s="169" t="s">
        <v>14</v>
      </c>
      <c r="E47" s="169">
        <f>COUNTIF($G$7:$G$42,"เหลือง")</f>
        <v>7</v>
      </c>
      <c r="G47" s="454" t="s">
        <v>107</v>
      </c>
      <c r="H47" s="454"/>
      <c r="I47" s="470">
        <f>COUNTIF($F$7:$F$42,"ฝรั่งเศส")</f>
        <v>12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  <row r="48" spans="1:24" s="90" customFormat="1" ht="15" hidden="1" customHeight="1">
      <c r="A48" s="85"/>
      <c r="B48" s="85"/>
      <c r="C48" s="86"/>
      <c r="D48" s="169" t="s">
        <v>15</v>
      </c>
      <c r="E48" s="169">
        <f>COUNTIF($G$7:$G$42,"น้ำเงิน")</f>
        <v>7</v>
      </c>
      <c r="G48" s="454" t="s">
        <v>106</v>
      </c>
      <c r="H48" s="454"/>
      <c r="I48" s="470">
        <f>COUNTIF($F$7:$F$42,"จีน")</f>
        <v>5</v>
      </c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</row>
    <row r="49" spans="1:24" s="90" customFormat="1" ht="15" hidden="1" customHeight="1">
      <c r="A49" s="85"/>
      <c r="B49" s="85"/>
      <c r="C49" s="86"/>
      <c r="D49" s="169" t="s">
        <v>16</v>
      </c>
      <c r="E49" s="169">
        <f>COUNTIF($G$7:$G$42,"ม่วง")</f>
        <v>7</v>
      </c>
      <c r="G49" s="454" t="s">
        <v>108</v>
      </c>
      <c r="H49" s="454"/>
      <c r="I49" s="470">
        <f>COUNTIF($F$7:$F$42,"ญี่ปุ่น")</f>
        <v>12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s="90" customFormat="1" ht="15" hidden="1" customHeight="1">
      <c r="A50" s="85"/>
      <c r="B50" s="85"/>
      <c r="C50" s="86"/>
      <c r="D50" s="169" t="s">
        <v>17</v>
      </c>
      <c r="E50" s="169">
        <f>COUNTIF($G$7:$G$42,"ฟ้า")</f>
        <v>7</v>
      </c>
      <c r="G50" s="471" t="s">
        <v>5</v>
      </c>
      <c r="H50" s="471"/>
      <c r="I50" s="472">
        <f>SUM(I46:I49)</f>
        <v>36</v>
      </c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</row>
    <row r="51" spans="1:24" s="90" customFormat="1" ht="15" hidden="1" customHeight="1">
      <c r="A51" s="85"/>
      <c r="B51" s="85"/>
      <c r="C51" s="86"/>
      <c r="D51" s="468" t="s">
        <v>5</v>
      </c>
      <c r="E51" s="468">
        <f>SUM(E46:E50)</f>
        <v>36</v>
      </c>
      <c r="G51" s="454"/>
      <c r="H51" s="454"/>
      <c r="I51" s="454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s="90" customFormat="1" ht="15" hidden="1" customHeight="1">
      <c r="B52" s="87"/>
      <c r="C52" s="88"/>
      <c r="D52" s="89"/>
      <c r="E52" s="89"/>
    </row>
    <row r="53" spans="1:24" s="90" customFormat="1" ht="15" customHeight="1">
      <c r="B53" s="87"/>
      <c r="C53" s="88"/>
      <c r="D53" s="89"/>
      <c r="E53" s="89"/>
    </row>
    <row r="54" spans="1:24" s="90" customFormat="1" ht="15" customHeight="1">
      <c r="B54" s="87"/>
      <c r="C54" s="91"/>
      <c r="D54" s="92"/>
      <c r="E54" s="92"/>
    </row>
    <row r="55" spans="1:24" s="90" customFormat="1" ht="15" customHeight="1">
      <c r="B55" s="87"/>
      <c r="C55" s="88"/>
      <c r="D55" s="89"/>
      <c r="E55" s="89"/>
    </row>
    <row r="56" spans="1:24" s="90" customFormat="1" ht="15" customHeight="1">
      <c r="B56" s="87"/>
      <c r="C56" s="88"/>
      <c r="D56" s="89"/>
      <c r="E56" s="89"/>
    </row>
    <row r="57" spans="1:24" s="90" customFormat="1" ht="15" customHeight="1">
      <c r="B57" s="87"/>
      <c r="C57" s="88"/>
      <c r="D57" s="89"/>
      <c r="E57" s="89"/>
    </row>
    <row r="58" spans="1:24" ht="15" customHeight="1">
      <c r="B58" s="87"/>
      <c r="C58" s="88"/>
      <c r="D58" s="89"/>
      <c r="E58" s="89"/>
      <c r="F58" s="90"/>
      <c r="G58" s="90"/>
      <c r="H58" s="90"/>
      <c r="I58" s="90"/>
      <c r="J58" s="90"/>
    </row>
  </sheetData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8B6E-AF02-4804-A09B-A5005C029232}">
  <dimension ref="A1:Y61"/>
  <sheetViews>
    <sheetView zoomScale="120" zoomScaleNormal="120" workbookViewId="0">
      <selection activeCell="AB24" sqref="AB24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ม.4'!B28</f>
        <v>นางฐิติมา คงคากุล</v>
      </c>
    </row>
    <row r="2" spans="1:25" s="12" customFormat="1" ht="18" customHeight="1">
      <c r="B2" s="147" t="s">
        <v>50</v>
      </c>
      <c r="C2" s="144"/>
      <c r="D2" s="145"/>
      <c r="E2" s="146" t="s">
        <v>85</v>
      </c>
      <c r="M2" s="12" t="s">
        <v>51</v>
      </c>
      <c r="R2" s="12" t="str">
        <f>'ยอด ม.4'!B29</f>
        <v>นางวรพงศ์   สองเมือง</v>
      </c>
    </row>
    <row r="3" spans="1:25" s="13" customFormat="1" ht="17.25" customHeight="1">
      <c r="A3" s="14" t="s">
        <v>70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ม.4'!F28</f>
        <v>721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321">
        <v>42211</v>
      </c>
      <c r="C7" s="322" t="s">
        <v>91</v>
      </c>
      <c r="D7" s="538" t="s">
        <v>967</v>
      </c>
      <c r="E7" s="324" t="s">
        <v>968</v>
      </c>
      <c r="F7" s="325" t="s">
        <v>14</v>
      </c>
      <c r="G7" s="339"/>
      <c r="H7" s="327"/>
      <c r="I7" s="328"/>
      <c r="J7" s="328"/>
      <c r="K7" s="328"/>
      <c r="L7" s="328"/>
      <c r="M7" s="328"/>
      <c r="N7" s="328"/>
      <c r="O7" s="328"/>
      <c r="P7" s="329"/>
      <c r="Q7" s="329"/>
      <c r="R7" s="329"/>
      <c r="S7" s="329"/>
      <c r="T7" s="329"/>
      <c r="U7" s="329"/>
      <c r="V7" s="329"/>
      <c r="W7" s="329"/>
      <c r="X7" s="330"/>
      <c r="Y7" s="331"/>
    </row>
    <row r="8" spans="1:25" s="2" customFormat="1" ht="16.25" customHeight="1">
      <c r="A8" s="26">
        <v>2</v>
      </c>
      <c r="B8" s="308">
        <v>42426</v>
      </c>
      <c r="C8" s="309" t="s">
        <v>91</v>
      </c>
      <c r="D8" s="409" t="s">
        <v>1007</v>
      </c>
      <c r="E8" s="311" t="s">
        <v>1008</v>
      </c>
      <c r="F8" s="312" t="s">
        <v>15</v>
      </c>
      <c r="G8" s="340"/>
      <c r="H8" s="314"/>
      <c r="I8" s="315"/>
      <c r="J8" s="315"/>
      <c r="K8" s="315"/>
      <c r="L8" s="315"/>
      <c r="M8" s="315"/>
      <c r="N8" s="315"/>
      <c r="O8" s="315"/>
      <c r="P8" s="317"/>
      <c r="Q8" s="317"/>
      <c r="R8" s="317"/>
      <c r="S8" s="317"/>
      <c r="T8" s="317"/>
      <c r="U8" s="317"/>
      <c r="V8" s="317"/>
      <c r="W8" s="317"/>
      <c r="X8" s="315"/>
      <c r="Y8" s="318"/>
    </row>
    <row r="9" spans="1:25" s="2" customFormat="1" ht="16.25" customHeight="1">
      <c r="A9" s="26">
        <v>3</v>
      </c>
      <c r="B9" s="308">
        <v>42429</v>
      </c>
      <c r="C9" s="309" t="s">
        <v>91</v>
      </c>
      <c r="D9" s="409" t="s">
        <v>973</v>
      </c>
      <c r="E9" s="311" t="s">
        <v>974</v>
      </c>
      <c r="F9" s="341" t="s">
        <v>16</v>
      </c>
      <c r="G9" s="342"/>
      <c r="H9" s="343"/>
      <c r="I9" s="316"/>
      <c r="J9" s="316"/>
      <c r="K9" s="316"/>
      <c r="L9" s="316"/>
      <c r="M9" s="316"/>
      <c r="N9" s="316"/>
      <c r="O9" s="316"/>
      <c r="P9" s="317"/>
      <c r="Q9" s="317"/>
      <c r="R9" s="317"/>
      <c r="S9" s="317"/>
      <c r="T9" s="317"/>
      <c r="U9" s="317"/>
      <c r="V9" s="317"/>
      <c r="W9" s="317"/>
      <c r="X9" s="315"/>
      <c r="Y9" s="318"/>
    </row>
    <row r="10" spans="1:25" s="2" customFormat="1" ht="16.25" customHeight="1">
      <c r="A10" s="26">
        <v>4</v>
      </c>
      <c r="B10" s="308">
        <v>42430</v>
      </c>
      <c r="C10" s="309" t="s">
        <v>91</v>
      </c>
      <c r="D10" s="409" t="s">
        <v>845</v>
      </c>
      <c r="E10" s="311" t="s">
        <v>846</v>
      </c>
      <c r="F10" s="341" t="s">
        <v>13</v>
      </c>
      <c r="G10" s="342"/>
      <c r="H10" s="343"/>
      <c r="I10" s="316"/>
      <c r="J10" s="316"/>
      <c r="K10" s="316"/>
      <c r="L10" s="316"/>
      <c r="M10" s="316"/>
      <c r="N10" s="316"/>
      <c r="O10" s="316"/>
      <c r="P10" s="317"/>
      <c r="Q10" s="317"/>
      <c r="R10" s="317"/>
      <c r="S10" s="317"/>
      <c r="T10" s="317"/>
      <c r="U10" s="317"/>
      <c r="V10" s="317"/>
      <c r="W10" s="317"/>
      <c r="X10" s="315"/>
      <c r="Y10" s="318"/>
    </row>
    <row r="11" spans="1:25" s="2" customFormat="1" ht="16.25" customHeight="1">
      <c r="A11" s="37">
        <v>5</v>
      </c>
      <c r="B11" s="284">
        <v>42433</v>
      </c>
      <c r="C11" s="285" t="s">
        <v>91</v>
      </c>
      <c r="D11" s="410" t="s">
        <v>981</v>
      </c>
      <c r="E11" s="287" t="s">
        <v>982</v>
      </c>
      <c r="F11" s="288" t="s">
        <v>17</v>
      </c>
      <c r="G11" s="289"/>
      <c r="H11" s="290"/>
      <c r="I11" s="291"/>
      <c r="J11" s="291"/>
      <c r="K11" s="291"/>
      <c r="L11" s="292"/>
      <c r="M11" s="292"/>
      <c r="N11" s="292"/>
      <c r="O11" s="292"/>
      <c r="P11" s="290"/>
      <c r="Q11" s="290"/>
      <c r="R11" s="290"/>
      <c r="S11" s="290"/>
      <c r="T11" s="290"/>
      <c r="U11" s="290"/>
      <c r="V11" s="290"/>
      <c r="W11" s="290"/>
      <c r="X11" s="292"/>
      <c r="Y11" s="293"/>
    </row>
    <row r="12" spans="1:25" s="2" customFormat="1" ht="16" customHeight="1">
      <c r="A12" s="15">
        <v>6</v>
      </c>
      <c r="B12" s="321">
        <v>42437</v>
      </c>
      <c r="C12" s="322" t="s">
        <v>91</v>
      </c>
      <c r="D12" s="538" t="s">
        <v>1005</v>
      </c>
      <c r="E12" s="324" t="s">
        <v>1006</v>
      </c>
      <c r="F12" s="325" t="s">
        <v>13</v>
      </c>
      <c r="G12" s="339"/>
      <c r="H12" s="329"/>
      <c r="I12" s="328"/>
      <c r="J12" s="328"/>
      <c r="K12" s="328"/>
      <c r="L12" s="328"/>
      <c r="M12" s="328"/>
      <c r="N12" s="328"/>
      <c r="O12" s="328"/>
      <c r="P12" s="329"/>
      <c r="Q12" s="329"/>
      <c r="R12" s="329"/>
      <c r="S12" s="329"/>
      <c r="T12" s="329"/>
      <c r="U12" s="329"/>
      <c r="V12" s="329"/>
      <c r="W12" s="329"/>
      <c r="X12" s="330"/>
      <c r="Y12" s="331"/>
    </row>
    <row r="13" spans="1:25" s="2" customFormat="1" ht="16.25" customHeight="1">
      <c r="A13" s="26">
        <v>7</v>
      </c>
      <c r="B13" s="308">
        <v>42438</v>
      </c>
      <c r="C13" s="309" t="s">
        <v>91</v>
      </c>
      <c r="D13" s="409" t="s">
        <v>1003</v>
      </c>
      <c r="E13" s="311" t="s">
        <v>1004</v>
      </c>
      <c r="F13" s="312" t="s">
        <v>14</v>
      </c>
      <c r="G13" s="342"/>
      <c r="H13" s="317"/>
      <c r="I13" s="316"/>
      <c r="J13" s="316"/>
      <c r="K13" s="316"/>
      <c r="L13" s="316"/>
      <c r="M13" s="316"/>
      <c r="N13" s="316"/>
      <c r="O13" s="316"/>
      <c r="P13" s="317"/>
      <c r="Q13" s="317"/>
      <c r="R13" s="317"/>
      <c r="S13" s="317"/>
      <c r="T13" s="317"/>
      <c r="U13" s="317"/>
      <c r="V13" s="317"/>
      <c r="W13" s="317"/>
      <c r="X13" s="315"/>
      <c r="Y13" s="318"/>
    </row>
    <row r="14" spans="1:25" s="2" customFormat="1" ht="16.25" customHeight="1">
      <c r="A14" s="26">
        <v>8</v>
      </c>
      <c r="B14" s="308">
        <v>42439</v>
      </c>
      <c r="C14" s="309" t="s">
        <v>91</v>
      </c>
      <c r="D14" s="409" t="s">
        <v>1001</v>
      </c>
      <c r="E14" s="311" t="s">
        <v>1002</v>
      </c>
      <c r="F14" s="341" t="s">
        <v>15</v>
      </c>
      <c r="G14" s="340"/>
      <c r="H14" s="344"/>
      <c r="I14" s="315"/>
      <c r="J14" s="315"/>
      <c r="K14" s="315"/>
      <c r="L14" s="315"/>
      <c r="M14" s="315"/>
      <c r="N14" s="315"/>
      <c r="O14" s="315"/>
      <c r="P14" s="317"/>
      <c r="Q14" s="317"/>
      <c r="R14" s="317"/>
      <c r="S14" s="317"/>
      <c r="T14" s="317"/>
      <c r="U14" s="317"/>
      <c r="V14" s="317"/>
      <c r="W14" s="317"/>
      <c r="X14" s="315"/>
      <c r="Y14" s="318"/>
    </row>
    <row r="15" spans="1:25" s="2" customFormat="1" ht="16.25" customHeight="1">
      <c r="A15" s="26">
        <v>9</v>
      </c>
      <c r="B15" s="308">
        <v>42467</v>
      </c>
      <c r="C15" s="309" t="s">
        <v>91</v>
      </c>
      <c r="D15" s="409" t="s">
        <v>993</v>
      </c>
      <c r="E15" s="311" t="s">
        <v>994</v>
      </c>
      <c r="F15" s="341" t="s">
        <v>16</v>
      </c>
      <c r="G15" s="342"/>
      <c r="H15" s="317"/>
      <c r="I15" s="316"/>
      <c r="J15" s="316"/>
      <c r="K15" s="316"/>
      <c r="L15" s="316"/>
      <c r="M15" s="316"/>
      <c r="N15" s="316"/>
      <c r="O15" s="316"/>
      <c r="P15" s="317"/>
      <c r="Q15" s="317"/>
      <c r="R15" s="317"/>
      <c r="S15" s="317"/>
      <c r="T15" s="317"/>
      <c r="U15" s="317"/>
      <c r="V15" s="317"/>
      <c r="W15" s="317"/>
      <c r="X15" s="315"/>
      <c r="Y15" s="318"/>
    </row>
    <row r="16" spans="1:25" s="2" customFormat="1" ht="16" customHeight="1">
      <c r="A16" s="37">
        <v>10</v>
      </c>
      <c r="B16" s="284">
        <v>42475</v>
      </c>
      <c r="C16" s="285" t="s">
        <v>91</v>
      </c>
      <c r="D16" s="410" t="s">
        <v>999</v>
      </c>
      <c r="E16" s="287" t="s">
        <v>1000</v>
      </c>
      <c r="F16" s="288" t="s">
        <v>17</v>
      </c>
      <c r="G16" s="289"/>
      <c r="H16" s="290"/>
      <c r="I16" s="291"/>
      <c r="J16" s="291"/>
      <c r="K16" s="291"/>
      <c r="L16" s="291"/>
      <c r="M16" s="291"/>
      <c r="N16" s="291"/>
      <c r="O16" s="291"/>
      <c r="P16" s="290"/>
      <c r="Q16" s="290"/>
      <c r="R16" s="290"/>
      <c r="S16" s="290"/>
      <c r="T16" s="290"/>
      <c r="U16" s="290"/>
      <c r="V16" s="290"/>
      <c r="W16" s="290"/>
      <c r="X16" s="292"/>
      <c r="Y16" s="293"/>
    </row>
    <row r="17" spans="1:25" s="2" customFormat="1" ht="16" customHeight="1">
      <c r="A17" s="15">
        <v>11</v>
      </c>
      <c r="B17" s="321">
        <v>42476</v>
      </c>
      <c r="C17" s="322" t="s">
        <v>91</v>
      </c>
      <c r="D17" s="538" t="s">
        <v>989</v>
      </c>
      <c r="E17" s="324" t="s">
        <v>990</v>
      </c>
      <c r="F17" s="325" t="s">
        <v>13</v>
      </c>
      <c r="G17" s="339"/>
      <c r="H17" s="329"/>
      <c r="I17" s="328"/>
      <c r="J17" s="328"/>
      <c r="K17" s="328"/>
      <c r="L17" s="328"/>
      <c r="M17" s="328"/>
      <c r="N17" s="328"/>
      <c r="O17" s="328"/>
      <c r="P17" s="329"/>
      <c r="Q17" s="329"/>
      <c r="R17" s="329"/>
      <c r="S17" s="329"/>
      <c r="T17" s="329"/>
      <c r="U17" s="329"/>
      <c r="V17" s="329"/>
      <c r="W17" s="329"/>
      <c r="X17" s="330"/>
      <c r="Y17" s="331"/>
    </row>
    <row r="18" spans="1:25" s="2" customFormat="1" ht="16.25" customHeight="1">
      <c r="A18" s="26">
        <v>12</v>
      </c>
      <c r="B18" s="308">
        <v>42478</v>
      </c>
      <c r="C18" s="309" t="s">
        <v>91</v>
      </c>
      <c r="D18" s="539" t="s">
        <v>1011</v>
      </c>
      <c r="E18" s="311" t="s">
        <v>1012</v>
      </c>
      <c r="F18" s="312" t="s">
        <v>14</v>
      </c>
      <c r="G18" s="342"/>
      <c r="H18" s="317"/>
      <c r="I18" s="316"/>
      <c r="J18" s="316"/>
      <c r="K18" s="316"/>
      <c r="L18" s="316"/>
      <c r="M18" s="316"/>
      <c r="N18" s="316"/>
      <c r="O18" s="316"/>
      <c r="P18" s="317"/>
      <c r="Q18" s="317"/>
      <c r="R18" s="317"/>
      <c r="S18" s="317"/>
      <c r="T18" s="317"/>
      <c r="U18" s="317"/>
      <c r="V18" s="317"/>
      <c r="W18" s="317"/>
      <c r="X18" s="315"/>
      <c r="Y18" s="318"/>
    </row>
    <row r="19" spans="1:25" s="2" customFormat="1" ht="16.25" customHeight="1">
      <c r="A19" s="26">
        <v>13</v>
      </c>
      <c r="B19" s="308">
        <v>42482</v>
      </c>
      <c r="C19" s="309" t="s">
        <v>91</v>
      </c>
      <c r="D19" s="409" t="s">
        <v>976</v>
      </c>
      <c r="E19" s="311" t="s">
        <v>977</v>
      </c>
      <c r="F19" s="341" t="s">
        <v>15</v>
      </c>
      <c r="G19" s="340"/>
      <c r="H19" s="317"/>
      <c r="I19" s="315"/>
      <c r="J19" s="315"/>
      <c r="K19" s="315"/>
      <c r="L19" s="315"/>
      <c r="M19" s="315"/>
      <c r="N19" s="315"/>
      <c r="O19" s="315"/>
      <c r="P19" s="317"/>
      <c r="Q19" s="317"/>
      <c r="R19" s="317"/>
      <c r="S19" s="317"/>
      <c r="T19" s="317"/>
      <c r="U19" s="317"/>
      <c r="V19" s="317"/>
      <c r="W19" s="317"/>
      <c r="X19" s="315"/>
      <c r="Y19" s="318"/>
    </row>
    <row r="20" spans="1:25" s="2" customFormat="1" ht="16.25" customHeight="1">
      <c r="A20" s="26">
        <v>14</v>
      </c>
      <c r="B20" s="408">
        <v>42510</v>
      </c>
      <c r="C20" s="309" t="s">
        <v>91</v>
      </c>
      <c r="D20" s="409" t="s">
        <v>987</v>
      </c>
      <c r="E20" s="311" t="s">
        <v>988</v>
      </c>
      <c r="F20" s="341" t="s">
        <v>16</v>
      </c>
      <c r="G20" s="342"/>
      <c r="H20" s="317"/>
      <c r="I20" s="316"/>
      <c r="J20" s="316"/>
      <c r="K20" s="316"/>
      <c r="L20" s="316"/>
      <c r="M20" s="316"/>
      <c r="N20" s="316"/>
      <c r="O20" s="316"/>
      <c r="P20" s="317"/>
      <c r="Q20" s="317"/>
      <c r="R20" s="317"/>
      <c r="S20" s="317"/>
      <c r="T20" s="317"/>
      <c r="U20" s="317"/>
      <c r="V20" s="317"/>
      <c r="W20" s="317"/>
      <c r="X20" s="315"/>
      <c r="Y20" s="318"/>
    </row>
    <row r="21" spans="1:25" s="2" customFormat="1" ht="16" customHeight="1">
      <c r="A21" s="37">
        <v>15</v>
      </c>
      <c r="B21" s="284">
        <v>42513</v>
      </c>
      <c r="C21" s="285" t="s">
        <v>91</v>
      </c>
      <c r="D21" s="410" t="s">
        <v>1022</v>
      </c>
      <c r="E21" s="287" t="s">
        <v>1023</v>
      </c>
      <c r="F21" s="288" t="s">
        <v>17</v>
      </c>
      <c r="G21" s="289"/>
      <c r="H21" s="290"/>
      <c r="I21" s="291"/>
      <c r="J21" s="291"/>
      <c r="K21" s="291"/>
      <c r="L21" s="291"/>
      <c r="M21" s="291"/>
      <c r="N21" s="291"/>
      <c r="O21" s="291"/>
      <c r="P21" s="290"/>
      <c r="Q21" s="290"/>
      <c r="R21" s="290"/>
      <c r="S21" s="290"/>
      <c r="T21" s="290"/>
      <c r="U21" s="290"/>
      <c r="V21" s="290"/>
      <c r="W21" s="290"/>
      <c r="X21" s="292"/>
      <c r="Y21" s="293"/>
    </row>
    <row r="22" spans="1:25" s="2" customFormat="1" ht="16" customHeight="1">
      <c r="A22" s="15">
        <v>16</v>
      </c>
      <c r="B22" s="540">
        <v>42515</v>
      </c>
      <c r="C22" s="322" t="s">
        <v>91</v>
      </c>
      <c r="D22" s="538" t="s">
        <v>1014</v>
      </c>
      <c r="E22" s="324" t="s">
        <v>1015</v>
      </c>
      <c r="F22" s="325" t="s">
        <v>13</v>
      </c>
      <c r="G22" s="464"/>
      <c r="H22" s="465"/>
      <c r="I22" s="466"/>
      <c r="J22" s="466"/>
      <c r="K22" s="466"/>
      <c r="L22" s="466"/>
      <c r="M22" s="466"/>
      <c r="N22" s="466"/>
      <c r="O22" s="466"/>
      <c r="P22" s="465"/>
      <c r="Q22" s="465"/>
      <c r="R22" s="465"/>
      <c r="S22" s="465"/>
      <c r="T22" s="465"/>
      <c r="U22" s="465"/>
      <c r="V22" s="465"/>
      <c r="W22" s="465"/>
      <c r="X22" s="467"/>
      <c r="Y22" s="457"/>
    </row>
    <row r="23" spans="1:25" s="2" customFormat="1" ht="16.25" customHeight="1">
      <c r="A23" s="26">
        <v>17</v>
      </c>
      <c r="B23" s="408">
        <v>42523</v>
      </c>
      <c r="C23" s="309" t="s">
        <v>91</v>
      </c>
      <c r="D23" s="409" t="s">
        <v>636</v>
      </c>
      <c r="E23" s="311" t="s">
        <v>186</v>
      </c>
      <c r="F23" s="312" t="s">
        <v>15</v>
      </c>
      <c r="G23" s="342"/>
      <c r="H23" s="317"/>
      <c r="I23" s="316"/>
      <c r="J23" s="316"/>
      <c r="K23" s="316"/>
      <c r="L23" s="316"/>
      <c r="M23" s="316"/>
      <c r="N23" s="316"/>
      <c r="O23" s="316"/>
      <c r="P23" s="317"/>
      <c r="Q23" s="317"/>
      <c r="R23" s="317"/>
      <c r="S23" s="317"/>
      <c r="T23" s="317"/>
      <c r="U23" s="317"/>
      <c r="V23" s="317"/>
      <c r="W23" s="317"/>
      <c r="X23" s="315"/>
      <c r="Y23" s="318"/>
    </row>
    <row r="24" spans="1:25" s="2" customFormat="1" ht="16.25" customHeight="1">
      <c r="A24" s="26">
        <v>18</v>
      </c>
      <c r="B24" s="408">
        <v>42527</v>
      </c>
      <c r="C24" s="309" t="s">
        <v>91</v>
      </c>
      <c r="D24" s="409" t="s">
        <v>975</v>
      </c>
      <c r="E24" s="311" t="s">
        <v>705</v>
      </c>
      <c r="F24" s="341" t="s">
        <v>14</v>
      </c>
      <c r="G24" s="342"/>
      <c r="H24" s="317"/>
      <c r="I24" s="316"/>
      <c r="J24" s="316"/>
      <c r="K24" s="316"/>
      <c r="L24" s="343"/>
      <c r="M24" s="316"/>
      <c r="N24" s="316"/>
      <c r="O24" s="316"/>
      <c r="P24" s="317"/>
      <c r="Q24" s="317"/>
      <c r="R24" s="317"/>
      <c r="S24" s="317"/>
      <c r="T24" s="317"/>
      <c r="U24" s="317"/>
      <c r="V24" s="317"/>
      <c r="W24" s="317"/>
      <c r="X24" s="315"/>
      <c r="Y24" s="318"/>
    </row>
    <row r="25" spans="1:25" s="2" customFormat="1" ht="16.25" customHeight="1">
      <c r="A25" s="26">
        <v>19</v>
      </c>
      <c r="B25" s="512">
        <v>42562</v>
      </c>
      <c r="C25" s="498" t="s">
        <v>91</v>
      </c>
      <c r="D25" s="103" t="s">
        <v>997</v>
      </c>
      <c r="E25" s="500" t="s">
        <v>998</v>
      </c>
      <c r="F25" s="502" t="s">
        <v>15</v>
      </c>
      <c r="G25" s="340"/>
      <c r="H25" s="344"/>
      <c r="I25" s="315"/>
      <c r="J25" s="315"/>
      <c r="K25" s="315"/>
      <c r="L25" s="316"/>
      <c r="M25" s="316"/>
      <c r="N25" s="316"/>
      <c r="O25" s="316"/>
      <c r="P25" s="317"/>
      <c r="Q25" s="317"/>
      <c r="R25" s="317"/>
      <c r="S25" s="317"/>
      <c r="T25" s="317"/>
      <c r="U25" s="317"/>
      <c r="V25" s="317"/>
      <c r="W25" s="317"/>
      <c r="X25" s="315"/>
      <c r="Y25" s="318"/>
    </row>
    <row r="26" spans="1:25" s="2" customFormat="1" ht="16" customHeight="1">
      <c r="A26" s="37">
        <v>20</v>
      </c>
      <c r="B26" s="442">
        <v>43899</v>
      </c>
      <c r="C26" s="506" t="s">
        <v>91</v>
      </c>
      <c r="D26" s="110" t="s">
        <v>971</v>
      </c>
      <c r="E26" s="508" t="s">
        <v>972</v>
      </c>
      <c r="F26" s="654" t="s">
        <v>16</v>
      </c>
      <c r="G26" s="289"/>
      <c r="H26" s="290"/>
      <c r="I26" s="291"/>
      <c r="J26" s="291"/>
      <c r="K26" s="291"/>
      <c r="L26" s="291"/>
      <c r="M26" s="291"/>
      <c r="N26" s="291"/>
      <c r="O26" s="291"/>
      <c r="P26" s="290"/>
      <c r="Q26" s="290"/>
      <c r="R26" s="290"/>
      <c r="S26" s="290"/>
      <c r="T26" s="290"/>
      <c r="U26" s="290"/>
      <c r="V26" s="290"/>
      <c r="W26" s="290"/>
      <c r="X26" s="292"/>
      <c r="Y26" s="293"/>
    </row>
    <row r="27" spans="1:25" s="2" customFormat="1" ht="16" customHeight="1">
      <c r="A27" s="15">
        <v>21</v>
      </c>
      <c r="B27" s="585">
        <v>44473</v>
      </c>
      <c r="C27" s="615" t="s">
        <v>91</v>
      </c>
      <c r="D27" s="587" t="s">
        <v>187</v>
      </c>
      <c r="E27" s="617" t="s">
        <v>1009</v>
      </c>
      <c r="F27" s="595" t="s">
        <v>17</v>
      </c>
      <c r="G27" s="348"/>
      <c r="H27" s="349"/>
      <c r="I27" s="350"/>
      <c r="J27" s="350"/>
      <c r="K27" s="350"/>
      <c r="L27" s="350"/>
      <c r="M27" s="350"/>
      <c r="N27" s="350"/>
      <c r="O27" s="350"/>
      <c r="P27" s="349"/>
      <c r="Q27" s="349"/>
      <c r="R27" s="349"/>
      <c r="S27" s="349"/>
      <c r="T27" s="349"/>
      <c r="U27" s="349"/>
      <c r="V27" s="349"/>
      <c r="W27" s="349"/>
      <c r="X27" s="351"/>
      <c r="Y27" s="331"/>
    </row>
    <row r="28" spans="1:25" s="2" customFormat="1" ht="16.25" customHeight="1">
      <c r="A28" s="26">
        <v>22</v>
      </c>
      <c r="B28" s="584">
        <v>44474</v>
      </c>
      <c r="C28" s="599" t="s">
        <v>91</v>
      </c>
      <c r="D28" s="571" t="s">
        <v>1033</v>
      </c>
      <c r="E28" s="607" t="s">
        <v>1034</v>
      </c>
      <c r="F28" s="598" t="s">
        <v>13</v>
      </c>
      <c r="G28" s="277"/>
      <c r="H28" s="280"/>
      <c r="I28" s="279"/>
      <c r="J28" s="279"/>
      <c r="K28" s="279"/>
      <c r="L28" s="279"/>
      <c r="M28" s="279"/>
      <c r="N28" s="279"/>
      <c r="O28" s="279"/>
      <c r="P28" s="280"/>
      <c r="Q28" s="280"/>
      <c r="R28" s="280"/>
      <c r="S28" s="280"/>
      <c r="T28" s="280"/>
      <c r="U28" s="280"/>
      <c r="V28" s="280"/>
      <c r="W28" s="280"/>
      <c r="X28" s="281"/>
      <c r="Y28" s="282"/>
    </row>
    <row r="29" spans="1:25" s="2" customFormat="1" ht="16.25" customHeight="1">
      <c r="A29" s="26">
        <v>23</v>
      </c>
      <c r="B29" s="584">
        <v>44475</v>
      </c>
      <c r="C29" s="599" t="s">
        <v>91</v>
      </c>
      <c r="D29" s="571" t="s">
        <v>1018</v>
      </c>
      <c r="E29" s="607" t="s">
        <v>1019</v>
      </c>
      <c r="F29" s="597" t="s">
        <v>14</v>
      </c>
      <c r="G29" s="342"/>
      <c r="H29" s="344"/>
      <c r="I29" s="316"/>
      <c r="J29" s="316"/>
      <c r="K29" s="316"/>
      <c r="L29" s="316"/>
      <c r="M29" s="316"/>
      <c r="N29" s="316"/>
      <c r="O29" s="316"/>
      <c r="P29" s="317"/>
      <c r="Q29" s="317"/>
      <c r="R29" s="317"/>
      <c r="S29" s="317"/>
      <c r="T29" s="317"/>
      <c r="U29" s="317"/>
      <c r="V29" s="317"/>
      <c r="W29" s="317"/>
      <c r="X29" s="315"/>
      <c r="Y29" s="318"/>
    </row>
    <row r="30" spans="1:25" s="2" customFormat="1" ht="16.25" customHeight="1">
      <c r="A30" s="26">
        <v>24</v>
      </c>
      <c r="B30" s="584">
        <v>44476</v>
      </c>
      <c r="C30" s="599" t="s">
        <v>91</v>
      </c>
      <c r="D30" s="571" t="s">
        <v>405</v>
      </c>
      <c r="E30" s="607" t="s">
        <v>1032</v>
      </c>
      <c r="F30" s="597" t="s">
        <v>15</v>
      </c>
      <c r="G30" s="342"/>
      <c r="H30" s="343"/>
      <c r="I30" s="316"/>
      <c r="J30" s="316"/>
      <c r="K30" s="316"/>
      <c r="L30" s="316"/>
      <c r="M30" s="316"/>
      <c r="N30" s="316"/>
      <c r="O30" s="316"/>
      <c r="P30" s="317"/>
      <c r="Q30" s="317"/>
      <c r="R30" s="317"/>
      <c r="S30" s="317"/>
      <c r="T30" s="317"/>
      <c r="U30" s="317"/>
      <c r="V30" s="317"/>
      <c r="W30" s="317"/>
      <c r="X30" s="315"/>
      <c r="Y30" s="318"/>
    </row>
    <row r="31" spans="1:25" s="2" customFormat="1" ht="16" customHeight="1">
      <c r="A31" s="37">
        <v>25</v>
      </c>
      <c r="B31" s="601">
        <v>44477</v>
      </c>
      <c r="C31" s="634" t="s">
        <v>91</v>
      </c>
      <c r="D31" s="635" t="s">
        <v>1028</v>
      </c>
      <c r="E31" s="636" t="s">
        <v>1029</v>
      </c>
      <c r="F31" s="618" t="s">
        <v>16</v>
      </c>
      <c r="G31" s="353"/>
      <c r="H31" s="354"/>
      <c r="I31" s="355"/>
      <c r="J31" s="355"/>
      <c r="K31" s="355"/>
      <c r="L31" s="355"/>
      <c r="M31" s="355"/>
      <c r="N31" s="355"/>
      <c r="O31" s="355"/>
      <c r="P31" s="356"/>
      <c r="Q31" s="356"/>
      <c r="R31" s="356"/>
      <c r="S31" s="356"/>
      <c r="T31" s="356"/>
      <c r="U31" s="356"/>
      <c r="V31" s="356"/>
      <c r="W31" s="356"/>
      <c r="X31" s="357"/>
      <c r="Y31" s="293"/>
    </row>
    <row r="32" spans="1:25" s="2" customFormat="1" ht="16" customHeight="1">
      <c r="A32" s="15">
        <v>26</v>
      </c>
      <c r="B32" s="585">
        <v>44478</v>
      </c>
      <c r="C32" s="612" t="s">
        <v>91</v>
      </c>
      <c r="D32" s="581" t="s">
        <v>1030</v>
      </c>
      <c r="E32" s="614" t="s">
        <v>1031</v>
      </c>
      <c r="F32" s="595" t="s">
        <v>17</v>
      </c>
      <c r="G32" s="339"/>
      <c r="H32" s="327"/>
      <c r="I32" s="328"/>
      <c r="J32" s="328"/>
      <c r="K32" s="328"/>
      <c r="L32" s="328"/>
      <c r="M32" s="328"/>
      <c r="N32" s="328"/>
      <c r="O32" s="328"/>
      <c r="P32" s="329"/>
      <c r="Q32" s="329"/>
      <c r="R32" s="329"/>
      <c r="S32" s="329"/>
      <c r="T32" s="329"/>
      <c r="U32" s="329"/>
      <c r="V32" s="329"/>
      <c r="W32" s="329"/>
      <c r="X32" s="330"/>
      <c r="Y32" s="331"/>
    </row>
    <row r="33" spans="1:25" s="2" customFormat="1" ht="16.25" customHeight="1">
      <c r="A33" s="26">
        <v>27</v>
      </c>
      <c r="B33" s="584">
        <v>44479</v>
      </c>
      <c r="C33" s="599" t="s">
        <v>91</v>
      </c>
      <c r="D33" s="571" t="s">
        <v>1026</v>
      </c>
      <c r="E33" s="607" t="s">
        <v>1027</v>
      </c>
      <c r="F33" s="598" t="s">
        <v>13</v>
      </c>
      <c r="G33" s="340"/>
      <c r="H33" s="314"/>
      <c r="I33" s="315"/>
      <c r="J33" s="315"/>
      <c r="K33" s="315"/>
      <c r="L33" s="316"/>
      <c r="M33" s="316"/>
      <c r="N33" s="316"/>
      <c r="O33" s="316"/>
      <c r="P33" s="317"/>
      <c r="Q33" s="317"/>
      <c r="R33" s="317"/>
      <c r="S33" s="317"/>
      <c r="T33" s="317"/>
      <c r="U33" s="317"/>
      <c r="V33" s="317"/>
      <c r="W33" s="317"/>
      <c r="X33" s="315"/>
      <c r="Y33" s="318"/>
    </row>
    <row r="34" spans="1:25" s="2" customFormat="1" ht="16.25" customHeight="1">
      <c r="A34" s="26">
        <v>28</v>
      </c>
      <c r="B34" s="650">
        <v>44480</v>
      </c>
      <c r="C34" s="651" t="s">
        <v>91</v>
      </c>
      <c r="D34" s="652" t="s">
        <v>1010</v>
      </c>
      <c r="E34" s="653" t="s">
        <v>265</v>
      </c>
      <c r="F34" s="638" t="s">
        <v>14</v>
      </c>
      <c r="G34" s="342"/>
      <c r="H34" s="343"/>
      <c r="I34" s="316"/>
      <c r="J34" s="316"/>
      <c r="K34" s="316"/>
      <c r="L34" s="316"/>
      <c r="M34" s="316"/>
      <c r="N34" s="316"/>
      <c r="O34" s="316"/>
      <c r="P34" s="317"/>
      <c r="Q34" s="317"/>
      <c r="R34" s="317"/>
      <c r="S34" s="317"/>
      <c r="T34" s="317"/>
      <c r="U34" s="317"/>
      <c r="V34" s="317"/>
      <c r="W34" s="317"/>
      <c r="X34" s="315"/>
      <c r="Y34" s="318"/>
    </row>
    <row r="35" spans="1:25" s="2" customFormat="1" ht="16.25" customHeight="1">
      <c r="A35" s="26">
        <v>29</v>
      </c>
      <c r="B35" s="650">
        <v>44481</v>
      </c>
      <c r="C35" s="651" t="s">
        <v>91</v>
      </c>
      <c r="D35" s="652" t="s">
        <v>1016</v>
      </c>
      <c r="E35" s="653" t="s">
        <v>1017</v>
      </c>
      <c r="F35" s="638" t="s">
        <v>15</v>
      </c>
      <c r="G35" s="342"/>
      <c r="H35" s="343"/>
      <c r="I35" s="316"/>
      <c r="J35" s="316"/>
      <c r="K35" s="316"/>
      <c r="L35" s="316"/>
      <c r="M35" s="316"/>
      <c r="N35" s="316"/>
      <c r="O35" s="316"/>
      <c r="P35" s="317"/>
      <c r="Q35" s="317"/>
      <c r="R35" s="317"/>
      <c r="S35" s="317"/>
      <c r="T35" s="317"/>
      <c r="U35" s="317"/>
      <c r="V35" s="317"/>
      <c r="W35" s="317"/>
      <c r="X35" s="315"/>
      <c r="Y35" s="318"/>
    </row>
    <row r="36" spans="1:25" s="2" customFormat="1" ht="16" customHeight="1">
      <c r="A36" s="37">
        <v>30</v>
      </c>
      <c r="B36" s="284">
        <v>42360</v>
      </c>
      <c r="C36" s="285" t="s">
        <v>77</v>
      </c>
      <c r="D36" s="410" t="s">
        <v>661</v>
      </c>
      <c r="E36" s="287" t="s">
        <v>1013</v>
      </c>
      <c r="F36" s="288" t="s">
        <v>16</v>
      </c>
      <c r="G36" s="289"/>
      <c r="H36" s="358"/>
      <c r="I36" s="291"/>
      <c r="J36" s="291"/>
      <c r="K36" s="291"/>
      <c r="L36" s="291"/>
      <c r="M36" s="291"/>
      <c r="N36" s="291"/>
      <c r="O36" s="291"/>
      <c r="P36" s="290"/>
      <c r="Q36" s="290"/>
      <c r="R36" s="290"/>
      <c r="S36" s="290"/>
      <c r="T36" s="290"/>
      <c r="U36" s="290"/>
      <c r="V36" s="290"/>
      <c r="W36" s="290"/>
      <c r="X36" s="292"/>
      <c r="Y36" s="359"/>
    </row>
    <row r="37" spans="1:25" s="2" customFormat="1" ht="16" customHeight="1">
      <c r="A37" s="15">
        <v>31</v>
      </c>
      <c r="B37" s="540">
        <v>42400</v>
      </c>
      <c r="C37" s="345" t="s">
        <v>77</v>
      </c>
      <c r="D37" s="541" t="s">
        <v>985</v>
      </c>
      <c r="E37" s="347" t="s">
        <v>986</v>
      </c>
      <c r="F37" s="325" t="s">
        <v>17</v>
      </c>
      <c r="G37" s="348"/>
      <c r="H37" s="360"/>
      <c r="I37" s="350"/>
      <c r="J37" s="350"/>
      <c r="K37" s="350"/>
      <c r="L37" s="350"/>
      <c r="M37" s="350"/>
      <c r="N37" s="350"/>
      <c r="O37" s="350"/>
      <c r="P37" s="349"/>
      <c r="Q37" s="349"/>
      <c r="R37" s="349"/>
      <c r="S37" s="349"/>
      <c r="T37" s="349"/>
      <c r="U37" s="349"/>
      <c r="V37" s="349"/>
      <c r="W37" s="349"/>
      <c r="X37" s="351"/>
      <c r="Y37" s="331"/>
    </row>
    <row r="38" spans="1:25" s="2" customFormat="1" ht="16.25" customHeight="1">
      <c r="A38" s="26">
        <v>32</v>
      </c>
      <c r="B38" s="408">
        <v>42410</v>
      </c>
      <c r="C38" s="309" t="s">
        <v>77</v>
      </c>
      <c r="D38" s="409" t="s">
        <v>983</v>
      </c>
      <c r="E38" s="311" t="s">
        <v>984</v>
      </c>
      <c r="F38" s="312" t="s">
        <v>13</v>
      </c>
      <c r="G38" s="458"/>
      <c r="H38" s="459"/>
      <c r="I38" s="460"/>
      <c r="J38" s="460"/>
      <c r="K38" s="460"/>
      <c r="L38" s="460"/>
      <c r="M38" s="460"/>
      <c r="N38" s="460"/>
      <c r="O38" s="460"/>
      <c r="P38" s="461"/>
      <c r="Q38" s="461"/>
      <c r="R38" s="461"/>
      <c r="S38" s="461"/>
      <c r="T38" s="461"/>
      <c r="U38" s="461"/>
      <c r="V38" s="461"/>
      <c r="W38" s="461"/>
      <c r="X38" s="462"/>
      <c r="Y38" s="463"/>
    </row>
    <row r="39" spans="1:25" s="2" customFormat="1" ht="16.25" customHeight="1">
      <c r="A39" s="26">
        <v>33</v>
      </c>
      <c r="B39" s="408">
        <v>42454</v>
      </c>
      <c r="C39" s="309" t="s">
        <v>77</v>
      </c>
      <c r="D39" s="409" t="s">
        <v>979</v>
      </c>
      <c r="E39" s="311" t="s">
        <v>980</v>
      </c>
      <c r="F39" s="341" t="s">
        <v>14</v>
      </c>
      <c r="G39" s="340"/>
      <c r="H39" s="314"/>
      <c r="I39" s="315"/>
      <c r="J39" s="315"/>
      <c r="K39" s="315"/>
      <c r="L39" s="316"/>
      <c r="M39" s="316"/>
      <c r="N39" s="316"/>
      <c r="O39" s="316"/>
      <c r="P39" s="317"/>
      <c r="Q39" s="317"/>
      <c r="R39" s="317"/>
      <c r="S39" s="317"/>
      <c r="T39" s="317"/>
      <c r="U39" s="317"/>
      <c r="V39" s="317"/>
      <c r="W39" s="317"/>
      <c r="X39" s="315"/>
      <c r="Y39" s="318"/>
    </row>
    <row r="40" spans="1:25" s="2" customFormat="1" ht="16.25" customHeight="1">
      <c r="A40" s="26">
        <v>34</v>
      </c>
      <c r="B40" s="408">
        <v>42458</v>
      </c>
      <c r="C40" s="309" t="s">
        <v>77</v>
      </c>
      <c r="D40" s="409" t="s">
        <v>784</v>
      </c>
      <c r="E40" s="311" t="s">
        <v>978</v>
      </c>
      <c r="F40" s="341" t="s">
        <v>15</v>
      </c>
      <c r="G40" s="381"/>
      <c r="H40" s="382"/>
      <c r="I40" s="383"/>
      <c r="J40" s="383"/>
      <c r="K40" s="383"/>
      <c r="L40" s="384"/>
      <c r="M40" s="384"/>
      <c r="N40" s="384"/>
      <c r="O40" s="384"/>
      <c r="P40" s="385"/>
      <c r="Q40" s="385"/>
      <c r="R40" s="385"/>
      <c r="S40" s="385"/>
      <c r="T40" s="385"/>
      <c r="U40" s="385"/>
      <c r="V40" s="385"/>
      <c r="W40" s="385"/>
      <c r="X40" s="384"/>
      <c r="Y40" s="386"/>
    </row>
    <row r="41" spans="1:25" s="2" customFormat="1" ht="16" customHeight="1">
      <c r="A41" s="37">
        <v>35</v>
      </c>
      <c r="B41" s="542">
        <v>42501</v>
      </c>
      <c r="C41" s="285" t="s">
        <v>77</v>
      </c>
      <c r="D41" s="543" t="s">
        <v>991</v>
      </c>
      <c r="E41" s="287" t="s">
        <v>992</v>
      </c>
      <c r="F41" s="288" t="s">
        <v>16</v>
      </c>
      <c r="G41" s="353"/>
      <c r="H41" s="358"/>
      <c r="I41" s="355"/>
      <c r="J41" s="355"/>
      <c r="K41" s="355"/>
      <c r="L41" s="355"/>
      <c r="M41" s="355"/>
      <c r="N41" s="355"/>
      <c r="O41" s="355"/>
      <c r="P41" s="356"/>
      <c r="Q41" s="356"/>
      <c r="R41" s="356"/>
      <c r="S41" s="356"/>
      <c r="T41" s="356"/>
      <c r="U41" s="356"/>
      <c r="V41" s="356"/>
      <c r="W41" s="356"/>
      <c r="X41" s="357"/>
      <c r="Y41" s="293"/>
    </row>
    <row r="42" spans="1:25" s="2" customFormat="1" ht="16" customHeight="1">
      <c r="A42" s="15">
        <v>36</v>
      </c>
      <c r="B42" s="540">
        <v>42533</v>
      </c>
      <c r="C42" s="345" t="s">
        <v>77</v>
      </c>
      <c r="D42" s="541" t="s">
        <v>584</v>
      </c>
      <c r="E42" s="347" t="s">
        <v>99</v>
      </c>
      <c r="F42" s="325" t="s">
        <v>17</v>
      </c>
      <c r="G42" s="448"/>
      <c r="H42" s="449"/>
      <c r="I42" s="450"/>
      <c r="J42" s="450"/>
      <c r="K42" s="450"/>
      <c r="L42" s="451"/>
      <c r="M42" s="451"/>
      <c r="N42" s="451"/>
      <c r="O42" s="451"/>
      <c r="P42" s="452"/>
      <c r="Q42" s="452"/>
      <c r="R42" s="452"/>
      <c r="S42" s="452"/>
      <c r="T42" s="452"/>
      <c r="U42" s="452"/>
      <c r="V42" s="452"/>
      <c r="W42" s="452"/>
      <c r="X42" s="450"/>
      <c r="Y42" s="453"/>
    </row>
    <row r="43" spans="1:25" s="2" customFormat="1" ht="16.25" customHeight="1">
      <c r="A43" s="26">
        <v>37</v>
      </c>
      <c r="B43" s="512">
        <v>42548</v>
      </c>
      <c r="C43" s="498" t="s">
        <v>77</v>
      </c>
      <c r="D43" s="103" t="s">
        <v>969</v>
      </c>
      <c r="E43" s="500" t="s">
        <v>970</v>
      </c>
      <c r="F43" s="503" t="s">
        <v>13</v>
      </c>
      <c r="G43" s="342"/>
      <c r="H43" s="343"/>
      <c r="I43" s="316"/>
      <c r="J43" s="316"/>
      <c r="K43" s="316"/>
      <c r="L43" s="316"/>
      <c r="M43" s="316"/>
      <c r="N43" s="316"/>
      <c r="O43" s="316"/>
      <c r="P43" s="317"/>
      <c r="Q43" s="317"/>
      <c r="R43" s="317"/>
      <c r="S43" s="317"/>
      <c r="T43" s="317"/>
      <c r="U43" s="317"/>
      <c r="V43" s="317"/>
      <c r="W43" s="317"/>
      <c r="X43" s="315"/>
      <c r="Y43" s="318"/>
    </row>
    <row r="44" spans="1:25" s="2" customFormat="1" ht="16.25" customHeight="1">
      <c r="A44" s="26">
        <v>38</v>
      </c>
      <c r="B44" s="584">
        <v>44482</v>
      </c>
      <c r="C44" s="599" t="s">
        <v>77</v>
      </c>
      <c r="D44" s="571" t="s">
        <v>1024</v>
      </c>
      <c r="E44" s="607" t="s">
        <v>1025</v>
      </c>
      <c r="F44" s="597" t="s">
        <v>15</v>
      </c>
      <c r="G44" s="419"/>
      <c r="H44" s="420"/>
      <c r="I44" s="304"/>
      <c r="J44" s="304"/>
      <c r="K44" s="304"/>
      <c r="L44" s="304"/>
      <c r="M44" s="304"/>
      <c r="N44" s="304"/>
      <c r="O44" s="304"/>
      <c r="P44" s="305"/>
      <c r="Q44" s="305"/>
      <c r="R44" s="305"/>
      <c r="S44" s="305"/>
      <c r="T44" s="305"/>
      <c r="U44" s="305"/>
      <c r="V44" s="305"/>
      <c r="W44" s="305"/>
      <c r="X44" s="303"/>
      <c r="Y44" s="306"/>
    </row>
    <row r="45" spans="1:25" s="2" customFormat="1" ht="16.25" customHeight="1">
      <c r="A45" s="26">
        <v>39</v>
      </c>
      <c r="B45" s="584">
        <v>44484</v>
      </c>
      <c r="C45" s="599" t="s">
        <v>77</v>
      </c>
      <c r="D45" s="571" t="s">
        <v>1020</v>
      </c>
      <c r="E45" s="607" t="s">
        <v>1021</v>
      </c>
      <c r="F45" s="597" t="s">
        <v>17</v>
      </c>
      <c r="G45" s="342"/>
      <c r="H45" s="343"/>
      <c r="I45" s="316"/>
      <c r="J45" s="316"/>
      <c r="K45" s="316"/>
      <c r="L45" s="316"/>
      <c r="M45" s="316"/>
      <c r="N45" s="316"/>
      <c r="O45" s="316"/>
      <c r="P45" s="317"/>
      <c r="Q45" s="317"/>
      <c r="R45" s="317"/>
      <c r="S45" s="317"/>
      <c r="T45" s="317"/>
      <c r="U45" s="317"/>
      <c r="V45" s="317"/>
      <c r="W45" s="317"/>
      <c r="X45" s="315"/>
      <c r="Y45" s="318"/>
    </row>
    <row r="46" spans="1:25" s="2" customFormat="1" ht="16" customHeight="1">
      <c r="A46" s="37"/>
      <c r="B46" s="601"/>
      <c r="C46" s="602"/>
      <c r="D46" s="576"/>
      <c r="E46" s="604"/>
      <c r="F46" s="618"/>
      <c r="G46" s="289"/>
      <c r="H46" s="358"/>
      <c r="I46" s="291"/>
      <c r="J46" s="291"/>
      <c r="K46" s="291"/>
      <c r="L46" s="291"/>
      <c r="M46" s="291"/>
      <c r="N46" s="291"/>
      <c r="O46" s="291"/>
      <c r="P46" s="290"/>
      <c r="Q46" s="290"/>
      <c r="R46" s="290"/>
      <c r="S46" s="290"/>
      <c r="T46" s="290"/>
      <c r="U46" s="290"/>
      <c r="V46" s="290"/>
      <c r="W46" s="290"/>
      <c r="X46" s="292"/>
      <c r="Y46" s="359"/>
    </row>
    <row r="47" spans="1:25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H48" s="73"/>
      <c r="I48" s="70">
        <f>COUNTIF($C$7:$C$46,"ช")</f>
        <v>29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10</v>
      </c>
      <c r="P48" s="69"/>
      <c r="Q48" s="72" t="s">
        <v>8</v>
      </c>
      <c r="X48" s="69"/>
      <c r="Y48" s="69"/>
    </row>
    <row r="49" spans="1:25" s="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>
      <c r="A51" s="85"/>
      <c r="B51" s="86"/>
      <c r="C51" s="85"/>
      <c r="D51" s="169" t="s">
        <v>14</v>
      </c>
      <c r="E51" s="169">
        <f>COUNTIF($F$7:$F$46,"เหลือง")</f>
        <v>7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11"/>
      <c r="S51" s="11"/>
      <c r="T51" s="11"/>
      <c r="U51" s="11"/>
      <c r="V51" s="11"/>
      <c r="W51" s="11"/>
      <c r="X51" s="11"/>
      <c r="Y51" s="11"/>
    </row>
    <row r="52" spans="1:25" ht="15" hidden="1" customHeight="1">
      <c r="A52" s="85"/>
      <c r="B52" s="86"/>
      <c r="C52" s="85"/>
      <c r="D52" s="169" t="s">
        <v>15</v>
      </c>
      <c r="E52" s="169">
        <f>COUNTIF($F$7:$F$46,"น้ำเงิน")</f>
        <v>9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11"/>
      <c r="S52" s="11"/>
      <c r="T52" s="11"/>
      <c r="U52" s="11"/>
      <c r="V52" s="11"/>
      <c r="W52" s="11"/>
      <c r="X52" s="11"/>
      <c r="Y52" s="11"/>
    </row>
    <row r="53" spans="1:25" ht="15" hidden="1" customHeight="1">
      <c r="A53" s="85"/>
      <c r="B53" s="86"/>
      <c r="C53" s="85"/>
      <c r="D53" s="169" t="s">
        <v>16</v>
      </c>
      <c r="E53" s="169">
        <f>COUNTIF($F$7:$F$46,"ม่วง")</f>
        <v>7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11"/>
      <c r="S53" s="11"/>
      <c r="T53" s="11"/>
      <c r="U53" s="11"/>
      <c r="V53" s="11"/>
      <c r="W53" s="11"/>
      <c r="X53" s="11"/>
      <c r="Y53" s="11"/>
    </row>
    <row r="54" spans="1:25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11"/>
      <c r="S54" s="11"/>
      <c r="T54" s="11"/>
      <c r="U54" s="11"/>
      <c r="V54" s="11"/>
      <c r="W54" s="11"/>
      <c r="X54" s="11"/>
      <c r="Y54" s="11"/>
    </row>
    <row r="55" spans="1:25" ht="15" hidden="1" customHeight="1">
      <c r="A55" s="85"/>
      <c r="B55" s="86"/>
      <c r="C55" s="85"/>
      <c r="D55" s="169" t="s">
        <v>5</v>
      </c>
      <c r="E55" s="169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11"/>
      <c r="S55" s="11"/>
      <c r="T55" s="11"/>
      <c r="U55" s="11"/>
      <c r="V55" s="11"/>
      <c r="W55" s="11"/>
      <c r="X55" s="11"/>
      <c r="Y55" s="11"/>
    </row>
    <row r="56" spans="1:25" ht="15" customHeight="1">
      <c r="A56" s="90"/>
      <c r="B56" s="87"/>
      <c r="C56" s="88"/>
      <c r="D56" s="89"/>
      <c r="E56" s="89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spans="1:25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spans="1:25" ht="15" customHeight="1">
      <c r="A58" s="90"/>
      <c r="B58" s="87"/>
      <c r="C58" s="91"/>
      <c r="D58" s="92"/>
      <c r="E58" s="92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25" ht="15" customHeight="1">
      <c r="A59" s="90"/>
      <c r="B59" s="87"/>
      <c r="C59" s="88"/>
      <c r="D59" s="89"/>
      <c r="E59" s="89"/>
      <c r="F59" s="90"/>
      <c r="G59" s="90"/>
      <c r="H59" s="90"/>
      <c r="I59" s="90"/>
      <c r="J59" s="90"/>
    </row>
    <row r="60" spans="1:25" ht="15" customHeight="1">
      <c r="A60" s="90"/>
      <c r="B60" s="87"/>
      <c r="C60" s="88"/>
      <c r="D60" s="89"/>
      <c r="E60" s="89"/>
      <c r="F60" s="90"/>
      <c r="G60" s="90"/>
      <c r="H60" s="90"/>
      <c r="I60" s="90"/>
      <c r="J60" s="90"/>
    </row>
    <row r="61" spans="1:25" ht="15" customHeight="1">
      <c r="A61" s="90"/>
      <c r="B61" s="87"/>
      <c r="C61" s="88"/>
      <c r="D61" s="89"/>
      <c r="E61" s="89"/>
      <c r="F61" s="90"/>
      <c r="G61" s="90"/>
      <c r="H61" s="90"/>
      <c r="I61" s="90"/>
      <c r="J61" s="9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52"/>
  <sheetViews>
    <sheetView zoomScale="120" zoomScaleNormal="120" workbookViewId="0">
      <selection activeCell="AC13" sqref="AC13"/>
    </sheetView>
  </sheetViews>
  <sheetFormatPr baseColWidth="10" defaultColWidth="9.19921875" defaultRowHeight="15" customHeight="1"/>
  <cols>
    <col min="1" max="1" width="3.59765625" style="1" customWidth="1"/>
    <col min="2" max="2" width="8.796875" style="4" customWidth="1"/>
    <col min="3" max="3" width="3.19921875" style="5" customWidth="1"/>
    <col min="4" max="4" width="9.3984375" style="6" customWidth="1"/>
    <col min="5" max="5" width="10" style="6" customWidth="1"/>
    <col min="6" max="6" width="9.3984375" style="1" customWidth="1"/>
    <col min="7" max="7" width="5.796875" style="1" customWidth="1"/>
    <col min="8" max="8" width="6.19921875" style="1" customWidth="1"/>
    <col min="9" max="24" width="3" style="1" customWidth="1"/>
    <col min="25" max="25" width="4.796875" style="1" customWidth="1"/>
    <col min="26" max="16384" width="9.19921875" style="1"/>
  </cols>
  <sheetData>
    <row r="1" spans="1:38" s="12" customFormat="1" ht="18" customHeight="1">
      <c r="B1" s="143" t="s">
        <v>49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K1" s="12" t="s">
        <v>25</v>
      </c>
      <c r="P1" s="12" t="str">
        <f>'ยอด ม.4'!B30</f>
        <v>***พักการเรียน</v>
      </c>
    </row>
    <row r="2" spans="1:38" s="12" customFormat="1" ht="18" customHeight="1">
      <c r="B2" s="147" t="s">
        <v>50</v>
      </c>
      <c r="C2" s="144"/>
      <c r="D2" s="145"/>
      <c r="E2" s="146" t="s">
        <v>82</v>
      </c>
      <c r="K2" s="12" t="s">
        <v>51</v>
      </c>
      <c r="P2" s="12" t="str">
        <f>'ยอด ม.4'!B31</f>
        <v>***นักเรียนแลกเปลี่ยน</v>
      </c>
    </row>
    <row r="3" spans="1:38" s="13" customFormat="1" ht="17.25" customHeight="1">
      <c r="A3" s="168" t="s">
        <v>86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8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/>
      <c r="V4" s="659"/>
      <c r="W4" s="659"/>
      <c r="X4" s="161"/>
    </row>
    <row r="5" spans="1:38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63" t="s">
        <v>80</v>
      </c>
      <c r="G5" s="660" t="s">
        <v>3</v>
      </c>
      <c r="H5" s="166" t="s">
        <v>10</v>
      </c>
      <c r="I5" s="149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4"/>
    </row>
    <row r="6" spans="1:38" s="84" customFormat="1" ht="18" customHeight="1">
      <c r="A6" s="662"/>
      <c r="B6" s="664"/>
      <c r="C6" s="666"/>
      <c r="D6" s="668"/>
      <c r="E6" s="670"/>
      <c r="F6" s="664"/>
      <c r="G6" s="661"/>
      <c r="H6" s="167" t="s">
        <v>54</v>
      </c>
      <c r="I6" s="163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2"/>
    </row>
    <row r="7" spans="1:38" s="2" customFormat="1" ht="15.75" customHeight="1">
      <c r="A7" s="15">
        <v>1</v>
      </c>
      <c r="B7" s="16"/>
      <c r="C7" s="17"/>
      <c r="D7" s="18"/>
      <c r="E7" s="19"/>
      <c r="F7" s="93"/>
      <c r="G7" s="127"/>
      <c r="H7" s="20"/>
      <c r="I7" s="21"/>
      <c r="J7" s="170"/>
      <c r="K7" s="22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4"/>
      <c r="X7" s="25"/>
    </row>
    <row r="8" spans="1:38" s="2" customFormat="1" ht="16.25" customHeight="1">
      <c r="A8" s="26">
        <v>2</v>
      </c>
      <c r="B8" s="101"/>
      <c r="C8" s="28"/>
      <c r="D8" s="61"/>
      <c r="E8" s="62"/>
      <c r="F8" s="135"/>
      <c r="G8" s="128"/>
      <c r="H8" s="26"/>
      <c r="I8" s="31"/>
      <c r="J8" s="171"/>
      <c r="K8" s="32"/>
      <c r="L8" s="32"/>
      <c r="M8" s="32"/>
      <c r="N8" s="32"/>
      <c r="O8" s="33"/>
      <c r="P8" s="33"/>
      <c r="Q8" s="33"/>
      <c r="R8" s="33"/>
      <c r="S8" s="33"/>
      <c r="T8" s="33"/>
      <c r="U8" s="33"/>
      <c r="V8" s="33"/>
      <c r="W8" s="35"/>
      <c r="X8" s="36"/>
    </row>
    <row r="9" spans="1:38" s="2" customFormat="1" ht="16.25" customHeight="1">
      <c r="A9" s="26">
        <v>3</v>
      </c>
      <c r="B9" s="27"/>
      <c r="C9" s="28"/>
      <c r="D9" s="29"/>
      <c r="E9" s="30"/>
      <c r="F9" s="94"/>
      <c r="G9" s="128"/>
      <c r="H9" s="26"/>
      <c r="I9" s="31"/>
      <c r="J9" s="32"/>
      <c r="K9" s="32"/>
      <c r="L9" s="32"/>
      <c r="M9" s="32"/>
      <c r="N9" s="32"/>
      <c r="O9" s="33"/>
      <c r="P9" s="33"/>
      <c r="Q9" s="33"/>
      <c r="R9" s="33"/>
      <c r="S9" s="33"/>
      <c r="T9" s="33"/>
      <c r="U9" s="33"/>
      <c r="V9" s="33"/>
      <c r="W9" s="35"/>
      <c r="X9" s="36"/>
    </row>
    <row r="10" spans="1:38" s="2" customFormat="1" ht="16.25" customHeight="1">
      <c r="A10" s="26">
        <v>4</v>
      </c>
      <c r="B10" s="27"/>
      <c r="C10" s="28"/>
      <c r="D10" s="29"/>
      <c r="E10" s="30"/>
      <c r="F10" s="94"/>
      <c r="G10" s="128"/>
      <c r="H10" s="26"/>
      <c r="I10" s="31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5"/>
      <c r="X10" s="36"/>
      <c r="AA10" s="10"/>
      <c r="AI10" s="9"/>
      <c r="AK10" s="9"/>
      <c r="AL10" s="3"/>
    </row>
    <row r="11" spans="1:38" s="2" customFormat="1" ht="16.25" customHeight="1">
      <c r="A11" s="37">
        <v>5</v>
      </c>
      <c r="B11" s="38"/>
      <c r="C11" s="39"/>
      <c r="D11" s="40"/>
      <c r="E11" s="41"/>
      <c r="F11" s="95"/>
      <c r="G11" s="129"/>
      <c r="H11" s="37"/>
      <c r="I11" s="42"/>
      <c r="J11" s="43"/>
      <c r="K11" s="43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4"/>
      <c r="W11" s="46"/>
      <c r="X11" s="47"/>
      <c r="AA11" s="10"/>
      <c r="AI11" s="9"/>
      <c r="AK11" s="9"/>
      <c r="AL11" s="3"/>
    </row>
    <row r="12" spans="1:38" s="2" customFormat="1" ht="16.25" customHeight="1">
      <c r="A12" s="15">
        <v>6</v>
      </c>
      <c r="B12" s="16"/>
      <c r="C12" s="17"/>
      <c r="D12" s="18"/>
      <c r="E12" s="19"/>
      <c r="F12" s="93"/>
      <c r="G12" s="127"/>
      <c r="H12" s="20"/>
      <c r="I12" s="21"/>
      <c r="J12" s="22"/>
      <c r="K12" s="22"/>
      <c r="L12" s="22"/>
      <c r="M12" s="22"/>
      <c r="N12" s="22"/>
      <c r="O12" s="23"/>
      <c r="P12" s="23"/>
      <c r="Q12" s="23"/>
      <c r="R12" s="23"/>
      <c r="S12" s="23"/>
      <c r="T12" s="23"/>
      <c r="U12" s="23"/>
      <c r="V12" s="23"/>
      <c r="W12" s="24"/>
      <c r="X12" s="25"/>
      <c r="AA12" s="10"/>
      <c r="AI12" s="9"/>
      <c r="AK12" s="9"/>
      <c r="AL12" s="3"/>
    </row>
    <row r="13" spans="1:38" s="2" customFormat="1" ht="16.25" customHeight="1">
      <c r="A13" s="26">
        <v>7</v>
      </c>
      <c r="B13" s="27"/>
      <c r="C13" s="28"/>
      <c r="D13" s="29"/>
      <c r="E13" s="30"/>
      <c r="F13" s="94"/>
      <c r="G13" s="128"/>
      <c r="H13" s="26"/>
      <c r="I13" s="31"/>
      <c r="J13" s="32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5"/>
      <c r="X13" s="36"/>
      <c r="AA13" s="10"/>
      <c r="AI13" s="9"/>
      <c r="AK13" s="9"/>
      <c r="AL13" s="3"/>
    </row>
    <row r="14" spans="1:38" s="2" customFormat="1" ht="16.5" customHeight="1">
      <c r="A14" s="26">
        <v>8</v>
      </c>
      <c r="B14" s="27"/>
      <c r="C14" s="28"/>
      <c r="D14" s="29"/>
      <c r="E14" s="30"/>
      <c r="F14" s="94"/>
      <c r="G14" s="128"/>
      <c r="H14" s="26"/>
      <c r="I14" s="31"/>
      <c r="J14" s="32"/>
      <c r="K14" s="32"/>
      <c r="L14" s="32"/>
      <c r="M14" s="32"/>
      <c r="N14" s="32"/>
      <c r="O14" s="33"/>
      <c r="P14" s="33"/>
      <c r="Q14" s="33"/>
      <c r="R14" s="33"/>
      <c r="S14" s="33"/>
      <c r="T14" s="33"/>
      <c r="U14" s="33"/>
      <c r="V14" s="33"/>
      <c r="W14" s="35"/>
      <c r="X14" s="36"/>
      <c r="AA14" s="10"/>
      <c r="AI14" s="9"/>
      <c r="AK14" s="9"/>
      <c r="AL14" s="3"/>
    </row>
    <row r="15" spans="1:38" s="2" customFormat="1" ht="16.25" customHeight="1">
      <c r="A15" s="26">
        <v>9</v>
      </c>
      <c r="B15" s="27"/>
      <c r="C15" s="28"/>
      <c r="D15" s="29"/>
      <c r="E15" s="30"/>
      <c r="F15" s="94"/>
      <c r="G15" s="128"/>
      <c r="H15" s="26"/>
      <c r="I15" s="31"/>
      <c r="J15" s="32"/>
      <c r="K15" s="32"/>
      <c r="L15" s="78"/>
      <c r="M15" s="32"/>
      <c r="N15" s="32"/>
      <c r="O15" s="33"/>
      <c r="P15" s="33"/>
      <c r="Q15" s="33"/>
      <c r="R15" s="33"/>
      <c r="S15" s="33"/>
      <c r="T15" s="33"/>
      <c r="U15" s="33"/>
      <c r="V15" s="33"/>
      <c r="W15" s="35"/>
      <c r="X15" s="36"/>
      <c r="AA15" s="10"/>
      <c r="AI15" s="9"/>
      <c r="AK15" s="9"/>
      <c r="AL15" s="3"/>
    </row>
    <row r="16" spans="1:38" s="2" customFormat="1" ht="16.25" customHeight="1">
      <c r="A16" s="37">
        <v>10</v>
      </c>
      <c r="B16" s="38"/>
      <c r="C16" s="39"/>
      <c r="D16" s="40"/>
      <c r="E16" s="41"/>
      <c r="F16" s="95"/>
      <c r="G16" s="129"/>
      <c r="H16" s="37"/>
      <c r="I16" s="42"/>
      <c r="J16" s="43"/>
      <c r="K16" s="43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6"/>
      <c r="X16" s="47"/>
      <c r="AA16" s="10"/>
      <c r="AI16" s="9"/>
      <c r="AK16" s="9"/>
      <c r="AL16" s="3"/>
    </row>
    <row r="17" spans="1:38" s="2" customFormat="1" ht="16.25" customHeight="1">
      <c r="A17" s="15">
        <v>11</v>
      </c>
      <c r="B17" s="142"/>
      <c r="C17" s="17"/>
      <c r="D17" s="18"/>
      <c r="E17" s="19"/>
      <c r="F17" s="93"/>
      <c r="G17" s="127"/>
      <c r="H17" s="20"/>
      <c r="I17" s="21"/>
      <c r="J17" s="22"/>
      <c r="K17" s="22"/>
      <c r="L17" s="49"/>
      <c r="M17" s="49"/>
      <c r="N17" s="49"/>
      <c r="O17" s="23"/>
      <c r="P17" s="23"/>
      <c r="Q17" s="23"/>
      <c r="R17" s="23"/>
      <c r="S17" s="23"/>
      <c r="T17" s="23"/>
      <c r="U17" s="23"/>
      <c r="V17" s="23"/>
      <c r="W17" s="24"/>
      <c r="X17" s="25"/>
      <c r="AA17" s="10"/>
      <c r="AI17" s="9"/>
      <c r="AK17" s="9"/>
      <c r="AL17" s="3"/>
    </row>
    <row r="18" spans="1:38" s="2" customFormat="1" ht="16.25" customHeight="1">
      <c r="A18" s="26">
        <v>12</v>
      </c>
      <c r="B18" s="141"/>
      <c r="C18" s="28"/>
      <c r="D18" s="29"/>
      <c r="E18" s="30"/>
      <c r="F18" s="94"/>
      <c r="G18" s="128"/>
      <c r="H18" s="26"/>
      <c r="I18" s="31"/>
      <c r="J18" s="32"/>
      <c r="K18" s="32"/>
      <c r="L18" s="34"/>
      <c r="M18" s="34"/>
      <c r="N18" s="34"/>
      <c r="O18" s="33"/>
      <c r="P18" s="33"/>
      <c r="Q18" s="33"/>
      <c r="R18" s="33"/>
      <c r="S18" s="33"/>
      <c r="T18" s="33"/>
      <c r="U18" s="33"/>
      <c r="V18" s="33"/>
      <c r="W18" s="35"/>
      <c r="X18" s="36"/>
      <c r="AA18" s="10"/>
      <c r="AI18" s="9"/>
      <c r="AK18" s="9"/>
      <c r="AL18" s="3"/>
    </row>
    <row r="19" spans="1:38" s="2" customFormat="1" ht="16.25" customHeight="1">
      <c r="A19" s="26">
        <v>13</v>
      </c>
      <c r="B19" s="141"/>
      <c r="C19" s="28"/>
      <c r="D19" s="51"/>
      <c r="E19" s="30"/>
      <c r="F19" s="94"/>
      <c r="G19" s="128"/>
      <c r="H19" s="26"/>
      <c r="I19" s="31"/>
      <c r="J19" s="32"/>
      <c r="K19" s="32"/>
      <c r="L19" s="32"/>
      <c r="M19" s="32"/>
      <c r="N19" s="32"/>
      <c r="O19" s="33"/>
      <c r="P19" s="33"/>
      <c r="Q19" s="33"/>
      <c r="R19" s="33"/>
      <c r="S19" s="33"/>
      <c r="T19" s="33"/>
      <c r="U19" s="33"/>
      <c r="V19" s="33"/>
      <c r="W19" s="35"/>
      <c r="X19" s="36"/>
      <c r="AA19" s="10"/>
      <c r="AI19" s="9"/>
      <c r="AK19" s="9"/>
      <c r="AL19" s="3"/>
    </row>
    <row r="20" spans="1:38" s="2" customFormat="1" ht="16.25" customHeight="1">
      <c r="A20" s="26">
        <v>14</v>
      </c>
      <c r="B20" s="141"/>
      <c r="C20" s="28"/>
      <c r="D20" s="29"/>
      <c r="E20" s="30"/>
      <c r="F20" s="94"/>
      <c r="G20" s="128"/>
      <c r="H20" s="26"/>
      <c r="I20" s="31"/>
      <c r="J20" s="3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5"/>
      <c r="X20" s="36"/>
      <c r="AA20" s="10"/>
      <c r="AI20" s="9"/>
      <c r="AK20" s="9"/>
      <c r="AL20" s="3"/>
    </row>
    <row r="21" spans="1:38" s="2" customFormat="1" ht="16.25" customHeight="1">
      <c r="A21" s="37">
        <v>15</v>
      </c>
      <c r="B21" s="38"/>
      <c r="C21" s="39"/>
      <c r="D21" s="40"/>
      <c r="E21" s="41"/>
      <c r="F21" s="95"/>
      <c r="G21" s="129"/>
      <c r="H21" s="37"/>
      <c r="I21" s="42"/>
      <c r="J21" s="43"/>
      <c r="K21" s="43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4"/>
      <c r="W21" s="46"/>
      <c r="X21" s="47"/>
      <c r="AA21" s="10"/>
      <c r="AI21" s="9"/>
      <c r="AK21" s="9"/>
      <c r="AL21" s="3"/>
    </row>
    <row r="22" spans="1:38" s="2" customFormat="1" ht="16.25" customHeight="1">
      <c r="A22" s="15">
        <v>16</v>
      </c>
      <c r="B22" s="16"/>
      <c r="C22" s="17"/>
      <c r="D22" s="18"/>
      <c r="E22" s="19"/>
      <c r="F22" s="93"/>
      <c r="G22" s="127"/>
      <c r="H22" s="20"/>
      <c r="I22" s="21"/>
      <c r="J22" s="22"/>
      <c r="K22" s="22"/>
      <c r="L22" s="49"/>
      <c r="M22" s="49"/>
      <c r="N22" s="49"/>
      <c r="O22" s="23"/>
      <c r="P22" s="23"/>
      <c r="Q22" s="23"/>
      <c r="R22" s="23"/>
      <c r="S22" s="23"/>
      <c r="T22" s="23"/>
      <c r="U22" s="23"/>
      <c r="V22" s="23"/>
      <c r="W22" s="24"/>
      <c r="X22" s="25"/>
      <c r="AA22" s="10"/>
      <c r="AI22" s="9"/>
      <c r="AK22" s="9"/>
      <c r="AL22" s="3"/>
    </row>
    <row r="23" spans="1:38" s="2" customFormat="1" ht="16.25" customHeight="1">
      <c r="A23" s="26">
        <v>17</v>
      </c>
      <c r="B23" s="27"/>
      <c r="C23" s="28"/>
      <c r="D23" s="29"/>
      <c r="E23" s="30"/>
      <c r="F23" s="94"/>
      <c r="G23" s="128"/>
      <c r="H23" s="26"/>
      <c r="I23" s="31"/>
      <c r="J23" s="32"/>
      <c r="K23" s="32"/>
      <c r="L23" s="34"/>
      <c r="M23" s="34"/>
      <c r="N23" s="34"/>
      <c r="O23" s="33"/>
      <c r="P23" s="33"/>
      <c r="Q23" s="33"/>
      <c r="R23" s="33"/>
      <c r="S23" s="33"/>
      <c r="T23" s="33"/>
      <c r="U23" s="33"/>
      <c r="V23" s="33"/>
      <c r="W23" s="35"/>
      <c r="X23" s="36"/>
      <c r="AA23" s="10"/>
      <c r="AI23" s="9"/>
      <c r="AK23" s="9"/>
      <c r="AL23" s="3"/>
    </row>
    <row r="24" spans="1:38" s="2" customFormat="1" ht="16.25" customHeight="1">
      <c r="A24" s="26">
        <v>18</v>
      </c>
      <c r="B24" s="27"/>
      <c r="C24" s="28"/>
      <c r="D24" s="29"/>
      <c r="E24" s="30"/>
      <c r="F24" s="94"/>
      <c r="G24" s="128"/>
      <c r="H24" s="26"/>
      <c r="I24" s="31"/>
      <c r="J24" s="32"/>
      <c r="K24" s="32"/>
      <c r="L24" s="32"/>
      <c r="M24" s="32"/>
      <c r="N24" s="32"/>
      <c r="O24" s="33"/>
      <c r="P24" s="33"/>
      <c r="Q24" s="33"/>
      <c r="R24" s="33"/>
      <c r="S24" s="33"/>
      <c r="T24" s="33"/>
      <c r="U24" s="33"/>
      <c r="V24" s="33"/>
      <c r="W24" s="35"/>
      <c r="X24" s="36"/>
      <c r="AA24" s="10"/>
      <c r="AI24" s="9"/>
      <c r="AK24" s="9"/>
      <c r="AL24" s="3"/>
    </row>
    <row r="25" spans="1:38" s="2" customFormat="1" ht="16.25" customHeight="1">
      <c r="A25" s="26">
        <v>19</v>
      </c>
      <c r="B25" s="27"/>
      <c r="C25" s="28"/>
      <c r="D25" s="29"/>
      <c r="E25" s="30"/>
      <c r="F25" s="94"/>
      <c r="G25" s="128"/>
      <c r="H25" s="26"/>
      <c r="I25" s="31"/>
      <c r="J25" s="32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5"/>
      <c r="X25" s="36"/>
      <c r="AA25" s="10"/>
      <c r="AI25" s="9"/>
      <c r="AK25" s="9"/>
      <c r="AL25" s="3"/>
    </row>
    <row r="26" spans="1:38" s="2" customFormat="1" ht="16" customHeight="1">
      <c r="A26" s="37">
        <v>20</v>
      </c>
      <c r="B26" s="38"/>
      <c r="C26" s="39"/>
      <c r="D26" s="40"/>
      <c r="E26" s="41"/>
      <c r="F26" s="95"/>
      <c r="G26" s="129"/>
      <c r="H26" s="37"/>
      <c r="I26" s="42"/>
      <c r="J26" s="43"/>
      <c r="K26" s="43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4"/>
      <c r="W26" s="46"/>
      <c r="X26" s="47"/>
      <c r="AA26" s="10"/>
      <c r="AI26" s="9"/>
      <c r="AK26" s="9"/>
      <c r="AL26" s="3"/>
    </row>
    <row r="27" spans="1:38" s="2" customFormat="1" ht="16.5" customHeight="1">
      <c r="A27" s="15">
        <v>21</v>
      </c>
      <c r="B27" s="16"/>
      <c r="C27" s="52"/>
      <c r="D27" s="53"/>
      <c r="E27" s="54"/>
      <c r="F27" s="93"/>
      <c r="G27" s="130"/>
      <c r="H27" s="131"/>
      <c r="I27" s="83"/>
      <c r="J27" s="58"/>
      <c r="K27" s="58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9"/>
      <c r="X27" s="25"/>
      <c r="AA27" s="10"/>
      <c r="AI27" s="9"/>
      <c r="AK27" s="9"/>
      <c r="AL27" s="3"/>
    </row>
    <row r="28" spans="1:38" s="2" customFormat="1" ht="16.25" customHeight="1">
      <c r="A28" s="26">
        <v>22</v>
      </c>
      <c r="B28" s="27"/>
      <c r="C28" s="60"/>
      <c r="D28" s="29"/>
      <c r="E28" s="30"/>
      <c r="F28" s="94"/>
      <c r="G28" s="128"/>
      <c r="H28" s="26"/>
      <c r="I28" s="31"/>
      <c r="J28" s="32"/>
      <c r="K28" s="32"/>
      <c r="L28" s="32"/>
      <c r="M28" s="32"/>
      <c r="N28" s="32"/>
      <c r="O28" s="33"/>
      <c r="P28" s="33"/>
      <c r="Q28" s="33"/>
      <c r="R28" s="33"/>
      <c r="S28" s="33"/>
      <c r="T28" s="33"/>
      <c r="U28" s="33"/>
      <c r="V28" s="33"/>
      <c r="W28" s="35"/>
      <c r="X28" s="36"/>
    </row>
    <row r="29" spans="1:38" s="2" customFormat="1" ht="16.5" customHeight="1">
      <c r="A29" s="26">
        <v>23</v>
      </c>
      <c r="B29" s="27"/>
      <c r="C29" s="28"/>
      <c r="D29" s="61"/>
      <c r="E29" s="62"/>
      <c r="F29" s="94"/>
      <c r="G29" s="128"/>
      <c r="H29" s="26"/>
      <c r="I29" s="31"/>
      <c r="J29" s="32"/>
      <c r="K29" s="32"/>
      <c r="L29" s="32"/>
      <c r="M29" s="32"/>
      <c r="N29" s="32"/>
      <c r="O29" s="33"/>
      <c r="P29" s="33"/>
      <c r="Q29" s="33"/>
      <c r="R29" s="33"/>
      <c r="S29" s="33"/>
      <c r="T29" s="33"/>
      <c r="U29" s="33"/>
      <c r="V29" s="33"/>
      <c r="W29" s="35"/>
      <c r="X29" s="36"/>
    </row>
    <row r="30" spans="1:38" s="2" customFormat="1" ht="16.25" customHeight="1">
      <c r="A30" s="26">
        <v>24</v>
      </c>
      <c r="B30" s="27"/>
      <c r="C30" s="28"/>
      <c r="D30" s="29"/>
      <c r="E30" s="30"/>
      <c r="F30" s="94"/>
      <c r="G30" s="128"/>
      <c r="H30" s="26"/>
      <c r="I30" s="31"/>
      <c r="J30" s="32"/>
      <c r="K30" s="32"/>
      <c r="L30" s="32"/>
      <c r="M30" s="32"/>
      <c r="N30" s="32"/>
      <c r="O30" s="33"/>
      <c r="P30" s="33"/>
      <c r="Q30" s="33"/>
      <c r="R30" s="33"/>
      <c r="S30" s="33"/>
      <c r="T30" s="33"/>
      <c r="U30" s="33"/>
      <c r="V30" s="33"/>
      <c r="W30" s="35"/>
      <c r="X30" s="36"/>
      <c r="AA30" s="10"/>
      <c r="AI30" s="9"/>
      <c r="AK30" s="9"/>
      <c r="AL30" s="3"/>
    </row>
    <row r="31" spans="1:38" s="2" customFormat="1" ht="16" customHeight="1">
      <c r="A31" s="37">
        <v>25</v>
      </c>
      <c r="B31" s="38"/>
      <c r="C31" s="39"/>
      <c r="D31" s="40"/>
      <c r="E31" s="41"/>
      <c r="F31" s="95"/>
      <c r="G31" s="129"/>
      <c r="H31" s="37"/>
      <c r="I31" s="42"/>
      <c r="J31" s="43"/>
      <c r="K31" s="43"/>
      <c r="L31" s="43"/>
      <c r="M31" s="43"/>
      <c r="N31" s="43"/>
      <c r="O31" s="44"/>
      <c r="P31" s="44"/>
      <c r="Q31" s="44"/>
      <c r="R31" s="44"/>
      <c r="S31" s="44"/>
      <c r="T31" s="44"/>
      <c r="U31" s="44"/>
      <c r="V31" s="44"/>
      <c r="W31" s="46"/>
      <c r="X31" s="68"/>
      <c r="AA31" s="10"/>
      <c r="AI31" s="9"/>
      <c r="AK31" s="9"/>
      <c r="AL31" s="3"/>
    </row>
    <row r="32" spans="1:38" s="2" customFormat="1" ht="16.25" customHeight="1">
      <c r="A32" s="15">
        <v>26</v>
      </c>
      <c r="B32" s="16"/>
      <c r="C32" s="17"/>
      <c r="D32" s="18"/>
      <c r="E32" s="19"/>
      <c r="F32" s="93"/>
      <c r="G32" s="127"/>
      <c r="H32" s="20"/>
      <c r="I32" s="21"/>
      <c r="J32" s="22"/>
      <c r="K32" s="22"/>
      <c r="L32" s="49"/>
      <c r="M32" s="49"/>
      <c r="N32" s="49"/>
      <c r="O32" s="23"/>
      <c r="P32" s="23"/>
      <c r="Q32" s="23"/>
      <c r="R32" s="23"/>
      <c r="S32" s="23"/>
      <c r="T32" s="23"/>
      <c r="U32" s="23"/>
      <c r="V32" s="23"/>
      <c r="W32" s="24"/>
      <c r="X32" s="25"/>
      <c r="AA32" s="10"/>
      <c r="AI32" s="9"/>
      <c r="AK32" s="9"/>
      <c r="AL32" s="3"/>
    </row>
    <row r="33" spans="1:38" s="2" customFormat="1" ht="16.25" customHeight="1">
      <c r="A33" s="26">
        <v>27</v>
      </c>
      <c r="B33" s="27"/>
      <c r="C33" s="28"/>
      <c r="D33" s="29"/>
      <c r="E33" s="30"/>
      <c r="F33" s="94"/>
      <c r="G33" s="128"/>
      <c r="H33" s="26"/>
      <c r="I33" s="31"/>
      <c r="J33" s="32"/>
      <c r="K33" s="32"/>
      <c r="L33" s="32"/>
      <c r="M33" s="32"/>
      <c r="N33" s="32"/>
      <c r="O33" s="33"/>
      <c r="P33" s="33"/>
      <c r="Q33" s="33"/>
      <c r="R33" s="33"/>
      <c r="S33" s="33"/>
      <c r="T33" s="33"/>
      <c r="U33" s="33"/>
      <c r="V33" s="33"/>
      <c r="W33" s="35"/>
      <c r="X33" s="36"/>
      <c r="AA33" s="10"/>
      <c r="AI33" s="9"/>
      <c r="AK33" s="9"/>
      <c r="AL33" s="3"/>
    </row>
    <row r="34" spans="1:38" s="2" customFormat="1" ht="16.25" customHeight="1">
      <c r="A34" s="26">
        <v>28</v>
      </c>
      <c r="B34" s="27"/>
      <c r="C34" s="28"/>
      <c r="D34" s="29"/>
      <c r="E34" s="30"/>
      <c r="F34" s="94"/>
      <c r="G34" s="128"/>
      <c r="H34" s="26"/>
      <c r="I34" s="31"/>
      <c r="J34" s="32"/>
      <c r="K34" s="32"/>
      <c r="L34" s="32"/>
      <c r="M34" s="32"/>
      <c r="N34" s="32"/>
      <c r="O34" s="33"/>
      <c r="P34" s="33"/>
      <c r="Q34" s="33"/>
      <c r="R34" s="33"/>
      <c r="S34" s="33"/>
      <c r="T34" s="33"/>
      <c r="U34" s="33"/>
      <c r="V34" s="33"/>
      <c r="W34" s="35"/>
      <c r="X34" s="36"/>
      <c r="AA34" s="10"/>
      <c r="AI34" s="9"/>
      <c r="AK34" s="9"/>
      <c r="AL34" s="3"/>
    </row>
    <row r="35" spans="1:38" s="2" customFormat="1" ht="16.25" customHeight="1">
      <c r="A35" s="26">
        <v>29</v>
      </c>
      <c r="B35" s="141"/>
      <c r="C35" s="28"/>
      <c r="D35" s="29"/>
      <c r="E35" s="30"/>
      <c r="F35" s="94"/>
      <c r="G35" s="128"/>
      <c r="H35" s="26"/>
      <c r="I35" s="31"/>
      <c r="J35" s="32"/>
      <c r="K35" s="32"/>
      <c r="L35" s="32"/>
      <c r="M35" s="32"/>
      <c r="N35" s="32"/>
      <c r="O35" s="33"/>
      <c r="P35" s="33"/>
      <c r="Q35" s="33"/>
      <c r="R35" s="33"/>
      <c r="S35" s="33"/>
      <c r="T35" s="33"/>
      <c r="U35" s="33"/>
      <c r="V35" s="33"/>
      <c r="W35" s="35"/>
      <c r="X35" s="36"/>
      <c r="AA35" s="10"/>
      <c r="AI35" s="9"/>
      <c r="AK35" s="9"/>
      <c r="AL35" s="3"/>
    </row>
    <row r="36" spans="1:38" s="2" customFormat="1" ht="16" customHeight="1">
      <c r="A36" s="37">
        <v>30</v>
      </c>
      <c r="B36" s="140"/>
      <c r="C36" s="39"/>
      <c r="D36" s="40"/>
      <c r="E36" s="41"/>
      <c r="F36" s="95"/>
      <c r="G36" s="129"/>
      <c r="H36" s="37"/>
      <c r="I36" s="42"/>
      <c r="J36" s="43"/>
      <c r="K36" s="43"/>
      <c r="L36" s="43"/>
      <c r="M36" s="43"/>
      <c r="N36" s="43"/>
      <c r="O36" s="44"/>
      <c r="P36" s="44"/>
      <c r="Q36" s="44"/>
      <c r="R36" s="44"/>
      <c r="S36" s="44"/>
      <c r="T36" s="44"/>
      <c r="U36" s="44"/>
      <c r="V36" s="44"/>
      <c r="W36" s="46"/>
      <c r="X36" s="47"/>
      <c r="AA36" s="10"/>
      <c r="AI36" s="9"/>
      <c r="AK36" s="9"/>
      <c r="AL36" s="3"/>
    </row>
    <row r="37" spans="1:38" s="2" customFormat="1" ht="6" customHeight="1">
      <c r="A37" s="70"/>
      <c r="B37" s="220"/>
      <c r="C37" s="218"/>
      <c r="D37" s="219"/>
      <c r="E37" s="219"/>
      <c r="F37" s="177"/>
      <c r="G37" s="400"/>
      <c r="H37" s="70"/>
      <c r="I37" s="70"/>
      <c r="J37" s="70"/>
      <c r="K37" s="70"/>
      <c r="L37" s="70"/>
      <c r="M37" s="70"/>
      <c r="N37" s="70"/>
      <c r="O37" s="69"/>
      <c r="P37" s="69"/>
      <c r="Q37" s="69"/>
      <c r="R37" s="69"/>
      <c r="S37" s="69"/>
      <c r="T37" s="69"/>
      <c r="U37" s="69"/>
      <c r="V37" s="69"/>
      <c r="W37" s="178"/>
      <c r="X37" s="179"/>
      <c r="AA37" s="10"/>
      <c r="AI37" s="9"/>
      <c r="AK37" s="9"/>
      <c r="AL37" s="3"/>
    </row>
    <row r="38" spans="1:38" s="2" customFormat="1" ht="16.25" customHeight="1">
      <c r="A38" s="69"/>
      <c r="B38" s="73" t="s">
        <v>24</v>
      </c>
      <c r="C38" s="70"/>
      <c r="D38" s="70">
        <f>H38+O38</f>
        <v>0</v>
      </c>
      <c r="E38" s="71" t="s">
        <v>6</v>
      </c>
      <c r="F38" s="73"/>
      <c r="G38" s="73" t="s">
        <v>11</v>
      </c>
      <c r="H38" s="70">
        <f>COUNTIF($C$7:$C$36,"ช")</f>
        <v>0</v>
      </c>
      <c r="I38" s="69"/>
      <c r="J38" s="72" t="s">
        <v>8</v>
      </c>
      <c r="K38" s="73"/>
      <c r="L38" s="682" t="s">
        <v>7</v>
      </c>
      <c r="M38" s="682"/>
      <c r="O38" s="70">
        <f>COUNTIF($C$7:$C$36,"ญ")</f>
        <v>0</v>
      </c>
      <c r="P38" s="69"/>
      <c r="Q38" s="72" t="s">
        <v>8</v>
      </c>
      <c r="W38" s="69"/>
      <c r="X38" s="69"/>
    </row>
    <row r="39" spans="1:38" s="2" customFormat="1" ht="17" hidden="1" customHeight="1">
      <c r="A39" s="11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38" ht="15" hidden="1" customHeight="1">
      <c r="A40" s="11"/>
      <c r="B40" s="85"/>
      <c r="C40" s="86"/>
      <c r="D40" s="169" t="s">
        <v>13</v>
      </c>
      <c r="E40" s="169">
        <f>COUNTIF($G$7:$G$36,"แดง")</f>
        <v>0</v>
      </c>
      <c r="F40" s="90"/>
      <c r="G40" s="90"/>
      <c r="H40" s="90"/>
      <c r="I40" s="90"/>
      <c r="J40" s="90"/>
      <c r="K40" s="90"/>
      <c r="L40" s="85"/>
      <c r="M40" s="85"/>
      <c r="N40" s="85"/>
      <c r="O40" s="85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38" ht="15" hidden="1" customHeight="1">
      <c r="A41" s="11"/>
      <c r="B41" s="85"/>
      <c r="C41" s="86"/>
      <c r="D41" s="169" t="s">
        <v>14</v>
      </c>
      <c r="E41" s="169">
        <f>COUNTIF($G$7:$G$36,"เหลือง")</f>
        <v>0</v>
      </c>
      <c r="F41" s="90"/>
      <c r="G41" s="90"/>
      <c r="H41" s="90"/>
      <c r="I41" s="90"/>
      <c r="J41" s="90"/>
      <c r="K41" s="90"/>
      <c r="L41" s="85"/>
      <c r="M41" s="85"/>
      <c r="N41" s="85"/>
      <c r="O41" s="85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38" ht="15" hidden="1" customHeight="1">
      <c r="A42" s="11"/>
      <c r="B42" s="85"/>
      <c r="C42" s="86"/>
      <c r="D42" s="169" t="s">
        <v>15</v>
      </c>
      <c r="E42" s="169">
        <f>COUNTIF($G$7:$G$36,"น้ำเงิน")</f>
        <v>0</v>
      </c>
      <c r="F42" s="90"/>
      <c r="G42" s="90"/>
      <c r="H42" s="90"/>
      <c r="I42" s="90"/>
      <c r="J42" s="90"/>
      <c r="K42" s="90"/>
      <c r="L42" s="85"/>
      <c r="M42" s="85"/>
      <c r="N42" s="85"/>
      <c r="O42" s="85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38" ht="15" hidden="1" customHeight="1">
      <c r="A43" s="11"/>
      <c r="B43" s="85"/>
      <c r="C43" s="86"/>
      <c r="D43" s="169" t="s">
        <v>16</v>
      </c>
      <c r="E43" s="169">
        <f>COUNTIF($G$7:$G$36,"ม่วง")</f>
        <v>0</v>
      </c>
      <c r="F43" s="90"/>
      <c r="G43" s="90"/>
      <c r="H43" s="90"/>
      <c r="I43" s="90"/>
      <c r="J43" s="90"/>
      <c r="K43" s="90"/>
      <c r="L43" s="85"/>
      <c r="M43" s="85"/>
      <c r="N43" s="85"/>
      <c r="O43" s="85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38" ht="15" hidden="1" customHeight="1">
      <c r="A44" s="11"/>
      <c r="B44" s="85"/>
      <c r="C44" s="86"/>
      <c r="D44" s="169" t="s">
        <v>17</v>
      </c>
      <c r="E44" s="169">
        <f>COUNTIF($G$7:$G$36,"ฟ้า")</f>
        <v>0</v>
      </c>
      <c r="F44" s="90"/>
      <c r="G44" s="90"/>
      <c r="H44" s="90"/>
      <c r="I44" s="90"/>
      <c r="J44" s="90"/>
      <c r="K44" s="90"/>
      <c r="L44" s="85"/>
      <c r="M44" s="85"/>
      <c r="N44" s="85"/>
      <c r="O44" s="85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38" ht="15" hidden="1" customHeight="1">
      <c r="A45" s="11"/>
      <c r="B45" s="85"/>
      <c r="C45" s="86"/>
      <c r="D45" s="169" t="s">
        <v>5</v>
      </c>
      <c r="E45" s="169">
        <f>SUM(E40:E44)</f>
        <v>0</v>
      </c>
      <c r="F45" s="90"/>
      <c r="G45" s="90"/>
      <c r="H45" s="90"/>
      <c r="I45" s="90"/>
      <c r="J45" s="90"/>
      <c r="K45" s="90"/>
      <c r="L45" s="85"/>
      <c r="M45" s="85"/>
      <c r="N45" s="85"/>
      <c r="O45" s="85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38" ht="15" customHeight="1">
      <c r="B46" s="87"/>
      <c r="C46" s="88"/>
      <c r="D46" s="89"/>
      <c r="E46" s="89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38" ht="15" customHeight="1">
      <c r="B47" s="87"/>
      <c r="C47" s="88"/>
      <c r="D47" s="89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38" ht="15" customHeight="1">
      <c r="B48" s="87"/>
      <c r="C48" s="91"/>
      <c r="D48" s="92"/>
      <c r="E48" s="92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2:15" ht="15" customHeight="1">
      <c r="B49" s="87"/>
      <c r="C49" s="88"/>
      <c r="D49" s="89"/>
      <c r="E49" s="89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2:15" ht="15" customHeight="1">
      <c r="B50" s="87"/>
      <c r="C50" s="88"/>
      <c r="D50" s="89"/>
      <c r="E50" s="89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2:15" ht="15" customHeight="1">
      <c r="B51" s="87"/>
      <c r="C51" s="88"/>
      <c r="D51" s="89"/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2:15" ht="15" customHeight="1">
      <c r="B52" s="87"/>
      <c r="C52" s="88"/>
      <c r="D52" s="89"/>
      <c r="E52" s="89"/>
      <c r="F52" s="90"/>
      <c r="G52" s="90"/>
      <c r="H52" s="90"/>
      <c r="I52" s="90"/>
      <c r="J52" s="90"/>
    </row>
  </sheetData>
  <mergeCells count="9">
    <mergeCell ref="L38:M38"/>
    <mergeCell ref="V4:W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FF0000"/>
  </sheetPr>
  <dimension ref="A1:P49"/>
  <sheetViews>
    <sheetView tabSelected="1" topLeftCell="A6" workbookViewId="0">
      <selection activeCell="P21" sqref="P21"/>
    </sheetView>
  </sheetViews>
  <sheetFormatPr baseColWidth="10" defaultColWidth="9.19921875" defaultRowHeight="36"/>
  <cols>
    <col min="1" max="1" width="15.796875" style="180" customWidth="1"/>
    <col min="2" max="2" width="36.59765625" style="189" customWidth="1"/>
    <col min="3" max="5" width="14.19921875" style="180" customWidth="1"/>
    <col min="6" max="6" width="13.59765625" style="180" customWidth="1"/>
    <col min="7" max="7" width="18.59765625" style="180" customWidth="1"/>
    <col min="8" max="8" width="7.19921875" style="180" customWidth="1"/>
    <col min="9" max="9" width="6" style="180" customWidth="1"/>
    <col min="10" max="11" width="9.19921875" style="180"/>
    <col min="12" max="12" width="9" style="180" customWidth="1"/>
    <col min="13" max="13" width="9" style="250" customWidth="1"/>
    <col min="14" max="14" width="8.796875" style="180" customWidth="1"/>
    <col min="15" max="16384" width="9.19921875" style="180"/>
  </cols>
  <sheetData>
    <row r="1" spans="1:14" ht="31.25" customHeight="1" thickBot="1">
      <c r="A1" s="690" t="s">
        <v>40</v>
      </c>
      <c r="B1" s="690"/>
      <c r="C1" s="690"/>
      <c r="D1" s="691" t="str">
        <f>'4-1'!E1</f>
        <v xml:space="preserve">      ภาคเรียนที่ 2  ปีการศึกษา 2567</v>
      </c>
      <c r="E1" s="691"/>
      <c r="F1" s="691"/>
      <c r="G1" s="691"/>
      <c r="H1" s="691"/>
      <c r="I1" s="691"/>
    </row>
    <row r="2" spans="1:14" s="181" customFormat="1" ht="21" customHeight="1">
      <c r="A2" s="705" t="s">
        <v>10</v>
      </c>
      <c r="B2" s="707" t="s">
        <v>19</v>
      </c>
      <c r="C2" s="695" t="s">
        <v>20</v>
      </c>
      <c r="D2" s="709"/>
      <c r="E2" s="705" t="s">
        <v>5</v>
      </c>
      <c r="F2" s="701" t="s">
        <v>22</v>
      </c>
      <c r="G2" s="695" t="s">
        <v>18</v>
      </c>
      <c r="H2" s="696"/>
      <c r="I2" s="697"/>
      <c r="L2" s="189"/>
      <c r="M2" s="294"/>
    </row>
    <row r="3" spans="1:14" s="181" customFormat="1" ht="21" customHeight="1" thickBot="1">
      <c r="A3" s="706"/>
      <c r="B3" s="708"/>
      <c r="C3" s="182" t="s">
        <v>11</v>
      </c>
      <c r="D3" s="183" t="s">
        <v>12</v>
      </c>
      <c r="E3" s="706"/>
      <c r="F3" s="702"/>
      <c r="G3" s="698"/>
      <c r="H3" s="699"/>
      <c r="I3" s="700"/>
      <c r="L3" s="189"/>
      <c r="M3" s="294"/>
    </row>
    <row r="4" spans="1:14" s="184" customFormat="1" ht="18" customHeight="1">
      <c r="A4" s="714" t="s">
        <v>28</v>
      </c>
      <c r="B4" s="563" t="s">
        <v>73</v>
      </c>
      <c r="C4" s="715">
        <f>'4-1'!I48</f>
        <v>19</v>
      </c>
      <c r="D4" s="710">
        <f>'4-1'!O48</f>
        <v>20</v>
      </c>
      <c r="E4" s="728">
        <f>SUM(C4:D4)</f>
        <v>39</v>
      </c>
      <c r="F4" s="728">
        <v>735</v>
      </c>
      <c r="G4" s="731" t="s">
        <v>13</v>
      </c>
      <c r="H4" s="742">
        <f>'4-1'!E50+'4-2'!E46+'4-3'!E40+'4-4'!E46+'4-5'!E50+'4-6'!E50+'4-7'!E50+'4-8'!E50+'4-9'!E50+'4-10'!E50+'4-11'!E50+'4-12'!E46+'4-13'!E50</f>
        <v>99</v>
      </c>
      <c r="I4" s="743" t="s">
        <v>6</v>
      </c>
      <c r="L4" s="189"/>
      <c r="M4" s="295"/>
    </row>
    <row r="5" spans="1:14" s="184" customFormat="1" ht="18" customHeight="1">
      <c r="A5" s="689"/>
      <c r="B5" s="564" t="s">
        <v>56</v>
      </c>
      <c r="C5" s="685"/>
      <c r="D5" s="687"/>
      <c r="E5" s="704"/>
      <c r="F5" s="704"/>
      <c r="G5" s="730"/>
      <c r="H5" s="741"/>
      <c r="I5" s="739"/>
      <c r="L5" s="189"/>
      <c r="M5" s="295"/>
    </row>
    <row r="6" spans="1:14" s="184" customFormat="1" ht="18" customHeight="1">
      <c r="A6" s="683" t="s">
        <v>29</v>
      </c>
      <c r="B6" s="565" t="s">
        <v>44</v>
      </c>
      <c r="C6" s="685">
        <f>'4-2'!I44</f>
        <v>16</v>
      </c>
      <c r="D6" s="687">
        <f>'4-2'!O44</f>
        <v>20</v>
      </c>
      <c r="E6" s="703">
        <f>SUM(C6:D6)</f>
        <v>36</v>
      </c>
      <c r="F6" s="703">
        <v>736</v>
      </c>
      <c r="G6" s="729" t="s">
        <v>14</v>
      </c>
      <c r="H6" s="740">
        <f>'4-1'!E51+'4-2'!E47+'4-3'!E41+'4-4'!E47+'4-5'!E51+'4-6'!E51+'4-7'!E51+'4-8'!E51+'4-9'!E51+'4-10'!E51+'4-11'!E51+'4-12'!E47+'4-13'!E51</f>
        <v>96</v>
      </c>
      <c r="I6" s="738" t="s">
        <v>6</v>
      </c>
      <c r="J6" s="185"/>
      <c r="K6" s="185"/>
      <c r="L6" s="189"/>
      <c r="M6" s="295"/>
    </row>
    <row r="7" spans="1:14" s="184" customFormat="1" ht="18" customHeight="1">
      <c r="A7" s="689"/>
      <c r="B7" s="564" t="s">
        <v>120</v>
      </c>
      <c r="C7" s="685"/>
      <c r="D7" s="687"/>
      <c r="E7" s="704"/>
      <c r="F7" s="704"/>
      <c r="G7" s="730"/>
      <c r="H7" s="741"/>
      <c r="I7" s="739"/>
      <c r="J7" s="185"/>
      <c r="K7" s="185"/>
      <c r="L7" s="189"/>
      <c r="M7" s="298"/>
      <c r="N7" s="299"/>
    </row>
    <row r="8" spans="1:14" s="184" customFormat="1" ht="18" customHeight="1">
      <c r="A8" s="683" t="s">
        <v>30</v>
      </c>
      <c r="B8" s="565" t="s">
        <v>88</v>
      </c>
      <c r="C8" s="685">
        <f>'4-3'!I38</f>
        <v>20</v>
      </c>
      <c r="D8" s="687">
        <f>'4-3'!O38</f>
        <v>10</v>
      </c>
      <c r="E8" s="703">
        <f>SUM(C8:D8)</f>
        <v>30</v>
      </c>
      <c r="F8" s="703">
        <v>737</v>
      </c>
      <c r="G8" s="729" t="s">
        <v>15</v>
      </c>
      <c r="H8" s="740">
        <f>'4-1'!E52+'4-2'!E48+'4-3'!E42+'4-4'!E48+'4-5'!E52+'4-6'!E52+'4-7'!E52+'4-8'!E52+'4-9'!E52+'4-10'!E52+'4-11'!E52+'4-12'!E48+'4-13'!E52</f>
        <v>99</v>
      </c>
      <c r="I8" s="738" t="s">
        <v>6</v>
      </c>
      <c r="J8" s="185"/>
      <c r="M8" s="295"/>
      <c r="N8" s="295"/>
    </row>
    <row r="9" spans="1:14" s="184" customFormat="1" ht="18" customHeight="1">
      <c r="A9" s="689"/>
      <c r="B9" s="566" t="s">
        <v>122</v>
      </c>
      <c r="C9" s="685"/>
      <c r="D9" s="687"/>
      <c r="E9" s="704"/>
      <c r="F9" s="704"/>
      <c r="G9" s="730"/>
      <c r="H9" s="741"/>
      <c r="I9" s="739"/>
      <c r="J9" s="185"/>
      <c r="M9" s="295"/>
      <c r="N9" s="295"/>
    </row>
    <row r="10" spans="1:14" s="184" customFormat="1" ht="18" customHeight="1">
      <c r="A10" s="683" t="s">
        <v>31</v>
      </c>
      <c r="B10" s="564" t="s">
        <v>45</v>
      </c>
      <c r="C10" s="685">
        <f>'4-4'!I44</f>
        <v>23</v>
      </c>
      <c r="D10" s="687">
        <f>'4-4'!O44</f>
        <v>12</v>
      </c>
      <c r="E10" s="703">
        <f>SUM(C10:D10)</f>
        <v>35</v>
      </c>
      <c r="F10" s="703">
        <v>738</v>
      </c>
      <c r="G10" s="729" t="s">
        <v>16</v>
      </c>
      <c r="H10" s="740">
        <f>'4-1'!E53+'4-2'!E49+'4-3'!E43+'4-4'!E49+'4-5'!E53+'4-6'!E53+'4-7'!E53+'4-8'!E53+'4-9'!E53+'4-10'!E53+'4-11'!E53+'4-12'!E49+'4-13'!E53</f>
        <v>98</v>
      </c>
      <c r="I10" s="738" t="s">
        <v>6</v>
      </c>
      <c r="M10" s="295"/>
      <c r="N10" s="295"/>
    </row>
    <row r="11" spans="1:14" s="184" customFormat="1" ht="18" customHeight="1">
      <c r="A11" s="689"/>
      <c r="B11" s="564" t="s">
        <v>121</v>
      </c>
      <c r="C11" s="685"/>
      <c r="D11" s="687"/>
      <c r="E11" s="704"/>
      <c r="F11" s="704"/>
      <c r="G11" s="730"/>
      <c r="H11" s="741"/>
      <c r="I11" s="739"/>
      <c r="M11" s="295"/>
      <c r="N11" s="295"/>
    </row>
    <row r="12" spans="1:14" s="184" customFormat="1" ht="18" customHeight="1">
      <c r="A12" s="683" t="s">
        <v>32</v>
      </c>
      <c r="B12" s="565" t="s">
        <v>109</v>
      </c>
      <c r="C12" s="685">
        <f>'4-5'!I48</f>
        <v>19</v>
      </c>
      <c r="D12" s="687">
        <f>'4-5'!O48</f>
        <v>20</v>
      </c>
      <c r="E12" s="703">
        <f>SUM(C12:D12)</f>
        <v>39</v>
      </c>
      <c r="F12" s="703">
        <v>728</v>
      </c>
      <c r="G12" s="729" t="s">
        <v>17</v>
      </c>
      <c r="H12" s="740">
        <f>'4-1'!E54+'4-2'!E50+'4-3'!E44+'4-4'!E50+'4-5'!E54+'4-6'!E54+'4-7'!E54+'4-8'!E54+'4-9'!E54+'4-10'!E54+'4-11'!E54+'4-12'!E50+'4-13'!E54</f>
        <v>99</v>
      </c>
      <c r="I12" s="738" t="s">
        <v>6</v>
      </c>
      <c r="M12" s="295"/>
      <c r="N12" s="295"/>
    </row>
    <row r="13" spans="1:14" s="184" customFormat="1" ht="18" customHeight="1">
      <c r="A13" s="689"/>
      <c r="B13" s="566" t="s">
        <v>110</v>
      </c>
      <c r="C13" s="685"/>
      <c r="D13" s="687"/>
      <c r="E13" s="704"/>
      <c r="F13" s="704"/>
      <c r="G13" s="730"/>
      <c r="H13" s="741"/>
      <c r="I13" s="739"/>
      <c r="M13" s="295"/>
      <c r="N13" s="295"/>
    </row>
    <row r="14" spans="1:14" s="184" customFormat="1" ht="18" customHeight="1">
      <c r="A14" s="683" t="s">
        <v>33</v>
      </c>
      <c r="B14" s="567" t="s">
        <v>111</v>
      </c>
      <c r="C14" s="685">
        <f>'4-6'!I48</f>
        <v>19</v>
      </c>
      <c r="D14" s="687">
        <f>'4-6'!O48</f>
        <v>21</v>
      </c>
      <c r="E14" s="703">
        <f>SUM(C14:D14)</f>
        <v>40</v>
      </c>
      <c r="F14" s="744">
        <v>727</v>
      </c>
      <c r="G14" s="683" t="s">
        <v>5</v>
      </c>
      <c r="H14" s="746">
        <f>SUM(H4:H12)</f>
        <v>491</v>
      </c>
      <c r="I14" s="748" t="s">
        <v>6</v>
      </c>
      <c r="M14" s="295"/>
      <c r="N14" s="295"/>
    </row>
    <row r="15" spans="1:14" s="184" customFormat="1" ht="18" customHeight="1" thickBot="1">
      <c r="A15" s="689"/>
      <c r="B15" s="566" t="s">
        <v>89</v>
      </c>
      <c r="C15" s="685"/>
      <c r="D15" s="687"/>
      <c r="E15" s="704"/>
      <c r="F15" s="745"/>
      <c r="G15" s="692"/>
      <c r="H15" s="747"/>
      <c r="I15" s="694"/>
      <c r="M15" s="295"/>
      <c r="N15" s="295"/>
    </row>
    <row r="16" spans="1:14" s="184" customFormat="1" ht="18" customHeight="1">
      <c r="A16" s="683" t="s">
        <v>34</v>
      </c>
      <c r="B16" s="567" t="s">
        <v>112</v>
      </c>
      <c r="C16" s="685">
        <f>'4-7'!I48</f>
        <v>20</v>
      </c>
      <c r="D16" s="687">
        <f>'4-7'!O48</f>
        <v>20</v>
      </c>
      <c r="E16" s="703">
        <f>SUM(C16:D16)</f>
        <v>40</v>
      </c>
      <c r="F16" s="744">
        <v>726</v>
      </c>
      <c r="G16" s="735" t="s">
        <v>48</v>
      </c>
      <c r="H16" s="736"/>
      <c r="I16" s="737"/>
      <c r="L16" s="299"/>
      <c r="M16" s="295"/>
      <c r="N16" s="295"/>
    </row>
    <row r="17" spans="1:16" s="184" customFormat="1" ht="18" customHeight="1">
      <c r="A17" s="689"/>
      <c r="B17" s="566" t="s">
        <v>113</v>
      </c>
      <c r="C17" s="685"/>
      <c r="D17" s="687"/>
      <c r="E17" s="704"/>
      <c r="F17" s="745"/>
      <c r="G17" s="732"/>
      <c r="H17" s="733"/>
      <c r="I17" s="734"/>
      <c r="L17" s="300"/>
      <c r="M17" s="297"/>
    </row>
    <row r="18" spans="1:16" s="184" customFormat="1" ht="18" customHeight="1">
      <c r="A18" s="683" t="s">
        <v>35</v>
      </c>
      <c r="B18" s="565" t="s">
        <v>114</v>
      </c>
      <c r="C18" s="685">
        <f>'4-8'!I48</f>
        <v>17</v>
      </c>
      <c r="D18" s="687">
        <f>'4-8'!O48</f>
        <v>22</v>
      </c>
      <c r="E18" s="703">
        <f>SUM(C18:D18)</f>
        <v>39</v>
      </c>
      <c r="F18" s="703">
        <v>725</v>
      </c>
      <c r="G18" s="732" t="s">
        <v>43</v>
      </c>
      <c r="H18" s="733"/>
      <c r="I18" s="734"/>
      <c r="J18" s="185"/>
      <c r="K18" s="185"/>
      <c r="L18" s="189"/>
      <c r="M18" s="295"/>
    </row>
    <row r="19" spans="1:16" s="184" customFormat="1" ht="18" customHeight="1">
      <c r="A19" s="689"/>
      <c r="B19" s="566" t="s">
        <v>46</v>
      </c>
      <c r="C19" s="685"/>
      <c r="D19" s="687"/>
      <c r="E19" s="704"/>
      <c r="F19" s="704"/>
      <c r="G19" s="732"/>
      <c r="H19" s="733"/>
      <c r="I19" s="734"/>
      <c r="J19" s="185"/>
      <c r="K19" s="185"/>
      <c r="L19" s="189"/>
      <c r="M19" s="295"/>
    </row>
    <row r="20" spans="1:16" s="184" customFormat="1" ht="18" customHeight="1">
      <c r="A20" s="683" t="s">
        <v>36</v>
      </c>
      <c r="B20" s="565" t="s">
        <v>115</v>
      </c>
      <c r="C20" s="685">
        <f>'4-9'!I48</f>
        <v>14</v>
      </c>
      <c r="D20" s="687">
        <f>'4-9'!O48</f>
        <v>25</v>
      </c>
      <c r="E20" s="703">
        <f>SUM(C20:D20)</f>
        <v>39</v>
      </c>
      <c r="F20" s="703">
        <v>724</v>
      </c>
      <c r="G20" s="692" t="s">
        <v>71</v>
      </c>
      <c r="H20" s="693"/>
      <c r="I20" s="694"/>
      <c r="J20" s="185"/>
      <c r="L20" s="189"/>
      <c r="M20" s="295"/>
    </row>
    <row r="21" spans="1:16" s="184" customFormat="1" ht="18" customHeight="1">
      <c r="A21" s="689"/>
      <c r="B21" s="566" t="s">
        <v>43</v>
      </c>
      <c r="C21" s="685"/>
      <c r="D21" s="687"/>
      <c r="E21" s="704"/>
      <c r="F21" s="704"/>
      <c r="G21" s="692"/>
      <c r="H21" s="693"/>
      <c r="I21" s="694"/>
      <c r="J21" s="185"/>
      <c r="L21" s="189"/>
      <c r="M21" s="295"/>
      <c r="N21" s="544"/>
      <c r="O21" s="544"/>
      <c r="P21" s="544"/>
    </row>
    <row r="22" spans="1:16" s="184" customFormat="1" ht="18" customHeight="1">
      <c r="A22" s="683" t="s">
        <v>37</v>
      </c>
      <c r="B22" s="564" t="s">
        <v>47</v>
      </c>
      <c r="C22" s="685">
        <f>'4-10'!H48</f>
        <v>9</v>
      </c>
      <c r="D22" s="687">
        <f>'4-10'!N48</f>
        <v>31</v>
      </c>
      <c r="E22" s="703">
        <f>SUM(C22:D22)</f>
        <v>40</v>
      </c>
      <c r="F22" s="703">
        <v>723</v>
      </c>
      <c r="G22" s="692" t="s">
        <v>123</v>
      </c>
      <c r="H22" s="693"/>
      <c r="I22" s="694"/>
      <c r="L22" s="189"/>
      <c r="M22" s="295"/>
      <c r="N22" s="544"/>
      <c r="O22" s="544"/>
      <c r="P22" s="544"/>
    </row>
    <row r="23" spans="1:16" s="184" customFormat="1" ht="18" customHeight="1">
      <c r="A23" s="689"/>
      <c r="B23" s="566" t="s">
        <v>1047</v>
      </c>
      <c r="C23" s="685"/>
      <c r="D23" s="687"/>
      <c r="E23" s="704"/>
      <c r="F23" s="704"/>
      <c r="G23" s="692"/>
      <c r="H23" s="693"/>
      <c r="I23" s="694"/>
      <c r="L23" s="189"/>
      <c r="M23" s="295"/>
    </row>
    <row r="24" spans="1:16" s="184" customFormat="1" ht="18" customHeight="1">
      <c r="A24" s="683" t="s">
        <v>38</v>
      </c>
      <c r="B24" s="565" t="s">
        <v>116</v>
      </c>
      <c r="C24" s="685">
        <f>'4-11'!H48</f>
        <v>15</v>
      </c>
      <c r="D24" s="687">
        <f>'4-11'!N48</f>
        <v>24</v>
      </c>
      <c r="E24" s="703">
        <f>SUM(C24:D24)</f>
        <v>39</v>
      </c>
      <c r="F24" s="716">
        <v>722</v>
      </c>
      <c r="G24" s="692"/>
      <c r="H24" s="693"/>
      <c r="I24" s="694"/>
      <c r="L24" s="189"/>
      <c r="M24" s="295"/>
    </row>
    <row r="25" spans="1:16" s="184" customFormat="1" ht="18" customHeight="1" thickBot="1">
      <c r="A25" s="689"/>
      <c r="B25" s="566" t="s">
        <v>117</v>
      </c>
      <c r="C25" s="685"/>
      <c r="D25" s="687"/>
      <c r="E25" s="704"/>
      <c r="F25" s="717"/>
      <c r="G25" s="684"/>
      <c r="H25" s="721"/>
      <c r="I25" s="722"/>
      <c r="L25" s="189"/>
      <c r="M25" s="295"/>
    </row>
    <row r="26" spans="1:16" s="184" customFormat="1" ht="18" customHeight="1">
      <c r="A26" s="683" t="s">
        <v>39</v>
      </c>
      <c r="B26" s="567" t="s">
        <v>118</v>
      </c>
      <c r="C26" s="685">
        <f>'4-12'!G44</f>
        <v>8</v>
      </c>
      <c r="D26" s="687">
        <f>'4-12'!M44</f>
        <v>28</v>
      </c>
      <c r="E26" s="703">
        <f>SUM(C26:D26)</f>
        <v>36</v>
      </c>
      <c r="F26" s="724">
        <v>732</v>
      </c>
      <c r="G26" s="749" t="s">
        <v>23</v>
      </c>
      <c r="H26" s="750"/>
      <c r="I26" s="751"/>
      <c r="L26" s="189"/>
      <c r="M26" s="295"/>
    </row>
    <row r="27" spans="1:16" s="184" customFormat="1" ht="18" customHeight="1" thickBot="1">
      <c r="A27" s="684"/>
      <c r="B27" s="568" t="s">
        <v>1046</v>
      </c>
      <c r="C27" s="686"/>
      <c r="D27" s="688"/>
      <c r="E27" s="723"/>
      <c r="F27" s="725"/>
      <c r="G27" s="749"/>
      <c r="H27" s="750"/>
      <c r="I27" s="751"/>
      <c r="L27" s="189"/>
      <c r="M27" s="295"/>
    </row>
    <row r="28" spans="1:16" s="184" customFormat="1" ht="18" customHeight="1">
      <c r="A28" s="683" t="s">
        <v>55</v>
      </c>
      <c r="B28" s="567" t="s">
        <v>119</v>
      </c>
      <c r="C28" s="685">
        <f>'4-13'!I48</f>
        <v>29</v>
      </c>
      <c r="D28" s="687">
        <f>'4-13'!O48</f>
        <v>10</v>
      </c>
      <c r="E28" s="703">
        <f>SUM(C28:D28)</f>
        <v>39</v>
      </c>
      <c r="F28" s="724">
        <v>721</v>
      </c>
      <c r="G28" s="718">
        <v>45371</v>
      </c>
      <c r="H28" s="719"/>
      <c r="I28" s="720"/>
      <c r="L28" s="189"/>
      <c r="M28" s="295"/>
    </row>
    <row r="29" spans="1:16" s="184" customFormat="1" ht="18" customHeight="1" thickBot="1">
      <c r="A29" s="684"/>
      <c r="B29" s="568" t="s">
        <v>90</v>
      </c>
      <c r="C29" s="686"/>
      <c r="D29" s="688"/>
      <c r="E29" s="723"/>
      <c r="F29" s="725"/>
      <c r="G29" s="718"/>
      <c r="H29" s="719"/>
      <c r="I29" s="720"/>
      <c r="L29" s="189"/>
      <c r="M29" s="295"/>
    </row>
    <row r="30" spans="1:16" s="184" customFormat="1" ht="18" customHeight="1">
      <c r="A30" s="683" t="s">
        <v>81</v>
      </c>
      <c r="B30" s="567" t="s">
        <v>83</v>
      </c>
      <c r="C30" s="685">
        <f>'4-14'!H38</f>
        <v>0</v>
      </c>
      <c r="D30" s="687">
        <f>'4-14'!O38</f>
        <v>0</v>
      </c>
      <c r="E30" s="703">
        <f>SUM(C30:D30)</f>
        <v>0</v>
      </c>
      <c r="F30" s="724" t="s">
        <v>72</v>
      </c>
      <c r="G30" s="718"/>
      <c r="H30" s="719"/>
      <c r="I30" s="720"/>
      <c r="L30" s="189"/>
      <c r="M30" s="295"/>
    </row>
    <row r="31" spans="1:16" s="184" customFormat="1" ht="18" customHeight="1" thickBot="1">
      <c r="A31" s="684"/>
      <c r="B31" s="568" t="s">
        <v>84</v>
      </c>
      <c r="C31" s="686"/>
      <c r="D31" s="688"/>
      <c r="E31" s="723"/>
      <c r="F31" s="725"/>
      <c r="G31" s="718"/>
      <c r="H31" s="719"/>
      <c r="I31" s="720"/>
      <c r="L31" s="189"/>
      <c r="M31" s="295"/>
    </row>
    <row r="32" spans="1:16" s="181" customFormat="1" ht="25.25" customHeight="1" thickBot="1">
      <c r="A32" s="726" t="s">
        <v>21</v>
      </c>
      <c r="B32" s="727"/>
      <c r="C32" s="186">
        <f>SUM(C4:C30)</f>
        <v>228</v>
      </c>
      <c r="D32" s="187">
        <f>SUM(D4:D30)</f>
        <v>263</v>
      </c>
      <c r="E32" s="188">
        <f>SUM(E4:E30)</f>
        <v>491</v>
      </c>
      <c r="F32" s="229"/>
      <c r="G32" s="711"/>
      <c r="H32" s="712"/>
      <c r="I32" s="713"/>
      <c r="M32" s="294"/>
    </row>
    <row r="33" spans="1:13" s="181" customFormat="1" ht="21" customHeight="1">
      <c r="B33" s="189"/>
      <c r="M33" s="294"/>
    </row>
    <row r="34" spans="1:13" s="181" customFormat="1" ht="40" hidden="1" customHeight="1">
      <c r="A34" s="180" t="str">
        <f>A4</f>
        <v>ม.4/1</v>
      </c>
      <c r="B34" s="180"/>
      <c r="C34" s="250">
        <f>C4</f>
        <v>19</v>
      </c>
      <c r="D34" s="250">
        <f t="shared" ref="D34:F34" si="0">D4</f>
        <v>20</v>
      </c>
      <c r="E34" s="250">
        <f t="shared" si="0"/>
        <v>39</v>
      </c>
      <c r="F34" s="250">
        <f t="shared" si="0"/>
        <v>735</v>
      </c>
      <c r="G34" s="181">
        <v>40</v>
      </c>
      <c r="M34" s="294"/>
    </row>
    <row r="35" spans="1:13" hidden="1">
      <c r="A35" s="180" t="str">
        <f>A6</f>
        <v>ม.4/2</v>
      </c>
      <c r="C35" s="250">
        <f>C6</f>
        <v>16</v>
      </c>
      <c r="D35" s="250">
        <f t="shared" ref="D35:F35" si="1">D6</f>
        <v>20</v>
      </c>
      <c r="E35" s="250">
        <f t="shared" si="1"/>
        <v>36</v>
      </c>
      <c r="F35" s="250">
        <f t="shared" si="1"/>
        <v>736</v>
      </c>
      <c r="G35" s="180">
        <v>36</v>
      </c>
    </row>
    <row r="36" spans="1:13" hidden="1">
      <c r="A36" s="180" t="str">
        <f>A8</f>
        <v>ม.4/3</v>
      </c>
      <c r="C36" s="250">
        <f>C8</f>
        <v>20</v>
      </c>
      <c r="D36" s="250">
        <f t="shared" ref="D36:F36" si="2">D8</f>
        <v>10</v>
      </c>
      <c r="E36" s="250">
        <f t="shared" si="2"/>
        <v>30</v>
      </c>
      <c r="F36" s="250">
        <f t="shared" si="2"/>
        <v>737</v>
      </c>
      <c r="G36" s="180">
        <v>30</v>
      </c>
    </row>
    <row r="37" spans="1:13" hidden="1">
      <c r="A37" s="180" t="str">
        <f>A10</f>
        <v>ม.4/4</v>
      </c>
      <c r="B37" s="190"/>
      <c r="C37" s="250">
        <f t="shared" ref="C37:F37" si="3">C10</f>
        <v>23</v>
      </c>
      <c r="D37" s="250">
        <f t="shared" si="3"/>
        <v>12</v>
      </c>
      <c r="E37" s="250">
        <f t="shared" si="3"/>
        <v>35</v>
      </c>
      <c r="F37" s="250">
        <f t="shared" si="3"/>
        <v>738</v>
      </c>
      <c r="G37" s="180">
        <v>36</v>
      </c>
    </row>
    <row r="38" spans="1:13" hidden="1">
      <c r="A38" s="180" t="str">
        <f>A12</f>
        <v>ม.4/5</v>
      </c>
      <c r="B38" s="190"/>
      <c r="C38" s="250">
        <f t="shared" ref="C38:F38" si="4">C12</f>
        <v>19</v>
      </c>
      <c r="D38" s="250">
        <f t="shared" si="4"/>
        <v>20</v>
      </c>
      <c r="E38" s="250">
        <f t="shared" si="4"/>
        <v>39</v>
      </c>
      <c r="F38" s="250">
        <f t="shared" si="4"/>
        <v>728</v>
      </c>
      <c r="G38" s="180">
        <v>40</v>
      </c>
    </row>
    <row r="39" spans="1:13" hidden="1">
      <c r="A39" s="180" t="str">
        <f>A14</f>
        <v>ม.4/6</v>
      </c>
      <c r="B39" s="190"/>
      <c r="C39" s="250">
        <f t="shared" ref="C39:F39" si="5">C14</f>
        <v>19</v>
      </c>
      <c r="D39" s="250">
        <f t="shared" si="5"/>
        <v>21</v>
      </c>
      <c r="E39" s="250">
        <f t="shared" si="5"/>
        <v>40</v>
      </c>
      <c r="F39" s="250">
        <f t="shared" si="5"/>
        <v>727</v>
      </c>
      <c r="G39" s="180">
        <v>40</v>
      </c>
    </row>
    <row r="40" spans="1:13" hidden="1">
      <c r="A40" s="180" t="str">
        <f>A16</f>
        <v>ม.4/7</v>
      </c>
      <c r="B40" s="190"/>
      <c r="C40" s="250">
        <f t="shared" ref="C40:F40" si="6">C16</f>
        <v>20</v>
      </c>
      <c r="D40" s="250">
        <f t="shared" si="6"/>
        <v>20</v>
      </c>
      <c r="E40" s="250">
        <f t="shared" si="6"/>
        <v>40</v>
      </c>
      <c r="F40" s="250">
        <f t="shared" si="6"/>
        <v>726</v>
      </c>
      <c r="G40" s="180">
        <v>40</v>
      </c>
    </row>
    <row r="41" spans="1:13" hidden="1">
      <c r="A41" s="180" t="str">
        <f>A18</f>
        <v>ม.4/8</v>
      </c>
      <c r="B41" s="190"/>
      <c r="C41" s="250">
        <f t="shared" ref="C41:F41" si="7">C18</f>
        <v>17</v>
      </c>
      <c r="D41" s="250">
        <f t="shared" si="7"/>
        <v>22</v>
      </c>
      <c r="E41" s="250">
        <f t="shared" si="7"/>
        <v>39</v>
      </c>
      <c r="F41" s="250">
        <f t="shared" si="7"/>
        <v>725</v>
      </c>
      <c r="G41" s="180">
        <v>40</v>
      </c>
    </row>
    <row r="42" spans="1:13" hidden="1">
      <c r="A42" s="180" t="str">
        <f>A20</f>
        <v>ม.4/9</v>
      </c>
      <c r="B42" s="190"/>
      <c r="C42" s="250">
        <f t="shared" ref="C42:F42" si="8">C20</f>
        <v>14</v>
      </c>
      <c r="D42" s="250">
        <f t="shared" si="8"/>
        <v>25</v>
      </c>
      <c r="E42" s="250">
        <f t="shared" si="8"/>
        <v>39</v>
      </c>
      <c r="F42" s="250">
        <f t="shared" si="8"/>
        <v>724</v>
      </c>
      <c r="G42" s="180">
        <v>40</v>
      </c>
    </row>
    <row r="43" spans="1:13" hidden="1">
      <c r="A43" s="180" t="str">
        <f>A22</f>
        <v>ม.4/10</v>
      </c>
      <c r="B43" s="190"/>
      <c r="C43" s="250">
        <f t="shared" ref="C43:F43" si="9">C22</f>
        <v>9</v>
      </c>
      <c r="D43" s="250">
        <f t="shared" si="9"/>
        <v>31</v>
      </c>
      <c r="E43" s="250">
        <f t="shared" si="9"/>
        <v>40</v>
      </c>
      <c r="F43" s="250">
        <f t="shared" si="9"/>
        <v>723</v>
      </c>
      <c r="G43" s="180">
        <v>40</v>
      </c>
    </row>
    <row r="44" spans="1:13" hidden="1">
      <c r="A44" s="180" t="str">
        <f>A24</f>
        <v>ม.4/11</v>
      </c>
      <c r="B44" s="190"/>
      <c r="C44" s="250">
        <f t="shared" ref="C44:F44" si="10">C24</f>
        <v>15</v>
      </c>
      <c r="D44" s="250">
        <f t="shared" si="10"/>
        <v>24</v>
      </c>
      <c r="E44" s="250">
        <f t="shared" si="10"/>
        <v>39</v>
      </c>
      <c r="F44" s="250">
        <f t="shared" si="10"/>
        <v>722</v>
      </c>
      <c r="G44" s="180">
        <v>40</v>
      </c>
    </row>
    <row r="45" spans="1:13" hidden="1">
      <c r="A45" s="180" t="str">
        <f>A26</f>
        <v>ม.4/12</v>
      </c>
      <c r="C45" s="250">
        <f t="shared" ref="C45:F45" si="11">C26</f>
        <v>8</v>
      </c>
      <c r="D45" s="250">
        <f t="shared" si="11"/>
        <v>28</v>
      </c>
      <c r="E45" s="250">
        <f t="shared" si="11"/>
        <v>36</v>
      </c>
      <c r="F45" s="250">
        <f t="shared" si="11"/>
        <v>732</v>
      </c>
      <c r="G45" s="180">
        <v>36</v>
      </c>
    </row>
    <row r="46" spans="1:13" hidden="1">
      <c r="A46" s="180" t="str">
        <f>A28</f>
        <v>ม.4/13</v>
      </c>
      <c r="C46" s="250">
        <f>C28</f>
        <v>29</v>
      </c>
      <c r="D46" s="250">
        <f>D28</f>
        <v>10</v>
      </c>
      <c r="E46" s="250">
        <f>E28</f>
        <v>39</v>
      </c>
      <c r="F46" s="250">
        <f>F28</f>
        <v>721</v>
      </c>
      <c r="G46" s="180">
        <v>40</v>
      </c>
    </row>
    <row r="47" spans="1:13" hidden="1">
      <c r="A47" s="180" t="str">
        <f>A30</f>
        <v>ม.4/14</v>
      </c>
      <c r="C47" s="250">
        <f t="shared" ref="C47:F47" si="12">C30</f>
        <v>0</v>
      </c>
      <c r="D47" s="250">
        <f t="shared" si="12"/>
        <v>0</v>
      </c>
      <c r="E47" s="250">
        <f t="shared" si="12"/>
        <v>0</v>
      </c>
      <c r="F47" s="251" t="str">
        <f t="shared" si="12"/>
        <v>พักการเรียน</v>
      </c>
      <c r="G47" s="180">
        <f>SUM(G34:G46)</f>
        <v>498</v>
      </c>
    </row>
    <row r="48" spans="1:13" hidden="1">
      <c r="A48" s="180" t="str">
        <f>A32</f>
        <v>รวมทั้งหมด</v>
      </c>
      <c r="C48" s="250">
        <f>C32</f>
        <v>228</v>
      </c>
      <c r="D48" s="250">
        <f>D32</f>
        <v>263</v>
      </c>
      <c r="E48" s="250">
        <f>E32</f>
        <v>491</v>
      </c>
      <c r="F48" s="250"/>
    </row>
    <row r="49" hidden="1"/>
  </sheetData>
  <mergeCells count="106">
    <mergeCell ref="F16:F17"/>
    <mergeCell ref="E20:E21"/>
    <mergeCell ref="E22:E23"/>
    <mergeCell ref="G14:G15"/>
    <mergeCell ref="H14:H15"/>
    <mergeCell ref="I14:I15"/>
    <mergeCell ref="F14:F15"/>
    <mergeCell ref="D26:D27"/>
    <mergeCell ref="F26:F27"/>
    <mergeCell ref="E26:E27"/>
    <mergeCell ref="G26:I27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A32:B32"/>
    <mergeCell ref="C26:C27"/>
    <mergeCell ref="E4:E5"/>
    <mergeCell ref="E6:E7"/>
    <mergeCell ref="E10:E11"/>
    <mergeCell ref="E8:E9"/>
    <mergeCell ref="E12:E13"/>
    <mergeCell ref="G6:G7"/>
    <mergeCell ref="G4:G5"/>
    <mergeCell ref="F4:F5"/>
    <mergeCell ref="F6:F7"/>
    <mergeCell ref="F8:F9"/>
    <mergeCell ref="F10:F11"/>
    <mergeCell ref="G28:I29"/>
    <mergeCell ref="A28:A29"/>
    <mergeCell ref="C28:C29"/>
    <mergeCell ref="D28:D29"/>
    <mergeCell ref="E28:E29"/>
    <mergeCell ref="F28:F29"/>
    <mergeCell ref="G18:I19"/>
    <mergeCell ref="G16:I17"/>
    <mergeCell ref="E14:E15"/>
    <mergeCell ref="E16:E17"/>
    <mergeCell ref="E18:E19"/>
    <mergeCell ref="A22:A23"/>
    <mergeCell ref="C22:C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F12:F13"/>
    <mergeCell ref="F18:F19"/>
    <mergeCell ref="D24:D25"/>
    <mergeCell ref="F24:F25"/>
    <mergeCell ref="G30:I31"/>
    <mergeCell ref="G24:I25"/>
    <mergeCell ref="E30:E31"/>
    <mergeCell ref="F30:F31"/>
    <mergeCell ref="E2:E3"/>
    <mergeCell ref="C16:C17"/>
    <mergeCell ref="A18:A19"/>
    <mergeCell ref="C18:C19"/>
    <mergeCell ref="D4:D5"/>
    <mergeCell ref="D6:D7"/>
    <mergeCell ref="D8:D9"/>
    <mergeCell ref="D10:D11"/>
    <mergeCell ref="D12:D13"/>
    <mergeCell ref="D14:D15"/>
    <mergeCell ref="A30:A31"/>
    <mergeCell ref="C30:C31"/>
    <mergeCell ref="D30:D31"/>
    <mergeCell ref="A26:A27"/>
    <mergeCell ref="A24:A25"/>
    <mergeCell ref="C24:C25"/>
    <mergeCell ref="A1:C1"/>
    <mergeCell ref="D1:I1"/>
    <mergeCell ref="G20:I21"/>
    <mergeCell ref="G22:I23"/>
    <mergeCell ref="D16:D17"/>
    <mergeCell ref="D18:D19"/>
    <mergeCell ref="D22:D23"/>
    <mergeCell ref="A20:A21"/>
    <mergeCell ref="C20:C21"/>
    <mergeCell ref="D20:D21"/>
    <mergeCell ref="G2:I3"/>
    <mergeCell ref="F2:F3"/>
    <mergeCell ref="F22:F23"/>
    <mergeCell ref="F20:F21"/>
    <mergeCell ref="A2:A3"/>
    <mergeCell ref="B2:B3"/>
    <mergeCell ref="C2:D2"/>
    <mergeCell ref="E24:E25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8"/>
  <sheetViews>
    <sheetView topLeftCell="A8" zoomScale="120" zoomScaleNormal="120" workbookViewId="0">
      <selection activeCell="A8"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ม.4'!B6</f>
        <v>นางนุจรี  มณีจันทร์</v>
      </c>
    </row>
    <row r="2" spans="1:25" s="12" customFormat="1" ht="18" customHeight="1">
      <c r="B2" s="147" t="s">
        <v>50</v>
      </c>
      <c r="C2" s="144"/>
      <c r="D2" s="145"/>
      <c r="E2" s="146" t="s">
        <v>58</v>
      </c>
      <c r="M2" s="12" t="s">
        <v>51</v>
      </c>
      <c r="R2" s="12" t="str">
        <f>'ยอด ม.4'!B7</f>
        <v>.......................</v>
      </c>
    </row>
    <row r="3" spans="1:25" s="13" customFormat="1" ht="17.25" customHeight="1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ม.4'!F6</f>
        <v>736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42107</v>
      </c>
      <c r="C7" s="98" t="s">
        <v>91</v>
      </c>
      <c r="D7" s="99" t="s">
        <v>206</v>
      </c>
      <c r="E7" s="100" t="s">
        <v>209</v>
      </c>
      <c r="F7" s="124" t="s">
        <v>17</v>
      </c>
      <c r="G7" s="81"/>
      <c r="H7" s="197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42137</v>
      </c>
      <c r="C8" s="102" t="s">
        <v>91</v>
      </c>
      <c r="D8" s="103" t="s">
        <v>232</v>
      </c>
      <c r="E8" s="104" t="s">
        <v>257</v>
      </c>
      <c r="F8" s="105" t="s">
        <v>13</v>
      </c>
      <c r="G8" s="76"/>
      <c r="H8" s="7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42145</v>
      </c>
      <c r="C9" s="102" t="s">
        <v>91</v>
      </c>
      <c r="D9" s="103" t="s">
        <v>226</v>
      </c>
      <c r="E9" s="104" t="s">
        <v>251</v>
      </c>
      <c r="F9" s="105" t="s">
        <v>14</v>
      </c>
      <c r="G9" s="76"/>
      <c r="H9" s="7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42176</v>
      </c>
      <c r="C10" s="102" t="s">
        <v>91</v>
      </c>
      <c r="D10" s="103" t="s">
        <v>222</v>
      </c>
      <c r="E10" s="104" t="s">
        <v>247</v>
      </c>
      <c r="F10" s="105" t="s">
        <v>15</v>
      </c>
      <c r="G10" s="76"/>
      <c r="H10" s="7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42212</v>
      </c>
      <c r="C11" s="109" t="s">
        <v>91</v>
      </c>
      <c r="D11" s="110" t="s">
        <v>240</v>
      </c>
      <c r="E11" s="111" t="s">
        <v>263</v>
      </c>
      <c r="F11" s="112" t="s">
        <v>16</v>
      </c>
      <c r="G11" s="77"/>
      <c r="H11" s="193"/>
      <c r="I11" s="43"/>
      <c r="J11" s="4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" customHeight="1">
      <c r="A12" s="15">
        <v>6</v>
      </c>
      <c r="B12" s="97">
        <v>42215</v>
      </c>
      <c r="C12" s="98" t="s">
        <v>91</v>
      </c>
      <c r="D12" s="99" t="s">
        <v>239</v>
      </c>
      <c r="E12" s="100" t="s">
        <v>215</v>
      </c>
      <c r="F12" s="124" t="s">
        <v>17</v>
      </c>
      <c r="G12" s="75"/>
      <c r="H12" s="192"/>
      <c r="I12" s="22"/>
      <c r="J12" s="22"/>
      <c r="K12" s="22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42216</v>
      </c>
      <c r="C13" s="102" t="s">
        <v>91</v>
      </c>
      <c r="D13" s="103" t="s">
        <v>235</v>
      </c>
      <c r="E13" s="104" t="s">
        <v>260</v>
      </c>
      <c r="F13" s="105" t="s">
        <v>13</v>
      </c>
      <c r="G13" s="82"/>
      <c r="H13" s="198"/>
      <c r="I13" s="34"/>
      <c r="J13" s="34"/>
      <c r="K13" s="34"/>
      <c r="L13" s="34"/>
      <c r="M13" s="34"/>
      <c r="N13" s="34"/>
      <c r="O13" s="34"/>
      <c r="P13" s="32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42219</v>
      </c>
      <c r="C14" s="102" t="s">
        <v>91</v>
      </c>
      <c r="D14" s="103" t="s">
        <v>237</v>
      </c>
      <c r="E14" s="104" t="s">
        <v>1041</v>
      </c>
      <c r="F14" s="105" t="s">
        <v>14</v>
      </c>
      <c r="G14" s="76"/>
      <c r="H14" s="78"/>
      <c r="I14" s="32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42221</v>
      </c>
      <c r="C15" s="102" t="s">
        <v>91</v>
      </c>
      <c r="D15" s="103" t="s">
        <v>242</v>
      </c>
      <c r="E15" s="104" t="s">
        <v>264</v>
      </c>
      <c r="F15" s="105" t="s">
        <v>15</v>
      </c>
      <c r="G15" s="76"/>
      <c r="H15" s="78"/>
      <c r="I15" s="32"/>
      <c r="J15" s="32"/>
      <c r="K15" s="32"/>
      <c r="L15" s="78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" customHeight="1">
      <c r="A16" s="37">
        <v>10</v>
      </c>
      <c r="B16" s="108">
        <v>42222</v>
      </c>
      <c r="C16" s="109" t="s">
        <v>91</v>
      </c>
      <c r="D16" s="110" t="s">
        <v>229</v>
      </c>
      <c r="E16" s="111" t="s">
        <v>254</v>
      </c>
      <c r="F16" s="112" t="s">
        <v>16</v>
      </c>
      <c r="G16" s="77"/>
      <c r="H16" s="204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" customHeight="1">
      <c r="A17" s="15">
        <v>11</v>
      </c>
      <c r="B17" s="97">
        <v>42263</v>
      </c>
      <c r="C17" s="98" t="s">
        <v>91</v>
      </c>
      <c r="D17" s="99" t="s">
        <v>245</v>
      </c>
      <c r="E17" s="100" t="s">
        <v>267</v>
      </c>
      <c r="F17" s="124" t="s">
        <v>17</v>
      </c>
      <c r="G17" s="81"/>
      <c r="H17" s="203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42298</v>
      </c>
      <c r="C18" s="102" t="s">
        <v>91</v>
      </c>
      <c r="D18" s="103" t="s">
        <v>223</v>
      </c>
      <c r="E18" s="104" t="s">
        <v>248</v>
      </c>
      <c r="F18" s="105" t="s">
        <v>13</v>
      </c>
      <c r="G18" s="76"/>
      <c r="H18" s="7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101">
        <v>42552</v>
      </c>
      <c r="C19" s="102" t="s">
        <v>91</v>
      </c>
      <c r="D19" s="103" t="s">
        <v>238</v>
      </c>
      <c r="E19" s="104" t="s">
        <v>262</v>
      </c>
      <c r="F19" s="105" t="s">
        <v>14</v>
      </c>
      <c r="G19" s="76"/>
      <c r="H19" s="7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569">
        <v>44396</v>
      </c>
      <c r="C20" s="570" t="s">
        <v>91</v>
      </c>
      <c r="D20" s="571" t="s">
        <v>220</v>
      </c>
      <c r="E20" s="572" t="s">
        <v>221</v>
      </c>
      <c r="F20" s="573" t="s">
        <v>15</v>
      </c>
      <c r="G20" s="76"/>
      <c r="H20" s="78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" customHeight="1">
      <c r="A21" s="37">
        <v>15</v>
      </c>
      <c r="B21" s="574">
        <v>44397</v>
      </c>
      <c r="C21" s="575" t="s">
        <v>91</v>
      </c>
      <c r="D21" s="576" t="s">
        <v>233</v>
      </c>
      <c r="E21" s="577" t="s">
        <v>258</v>
      </c>
      <c r="F21" s="578" t="s">
        <v>16</v>
      </c>
      <c r="G21" s="362"/>
      <c r="H21" s="363"/>
      <c r="I21" s="364"/>
      <c r="J21" s="364"/>
      <c r="K21" s="364"/>
      <c r="L21" s="364"/>
      <c r="M21" s="364"/>
      <c r="N21" s="364"/>
      <c r="O21" s="364"/>
      <c r="P21" s="365"/>
      <c r="Q21" s="365"/>
      <c r="R21" s="365"/>
      <c r="S21" s="365"/>
      <c r="T21" s="365"/>
      <c r="U21" s="365"/>
      <c r="V21" s="365"/>
      <c r="W21" s="365"/>
      <c r="X21" s="366"/>
      <c r="Y21" s="367"/>
    </row>
    <row r="22" spans="1:25" s="2" customFormat="1" ht="16" customHeight="1">
      <c r="A22" s="15">
        <v>16</v>
      </c>
      <c r="B22" s="579">
        <v>44398</v>
      </c>
      <c r="C22" s="580" t="s">
        <v>91</v>
      </c>
      <c r="D22" s="581" t="s">
        <v>246</v>
      </c>
      <c r="E22" s="582" t="s">
        <v>268</v>
      </c>
      <c r="F22" s="583" t="s">
        <v>17</v>
      </c>
      <c r="G22" s="368"/>
      <c r="H22" s="369"/>
      <c r="I22" s="370"/>
      <c r="J22" s="370"/>
      <c r="K22" s="370"/>
      <c r="L22" s="370"/>
      <c r="M22" s="370"/>
      <c r="N22" s="370"/>
      <c r="O22" s="370"/>
      <c r="P22" s="371"/>
      <c r="Q22" s="371"/>
      <c r="R22" s="371"/>
      <c r="S22" s="371"/>
      <c r="T22" s="371"/>
      <c r="U22" s="371"/>
      <c r="V22" s="371"/>
      <c r="W22" s="371"/>
      <c r="X22" s="372"/>
      <c r="Y22" s="373"/>
    </row>
    <row r="23" spans="1:25" s="2" customFormat="1" ht="16.25" customHeight="1">
      <c r="A23" s="26">
        <v>17</v>
      </c>
      <c r="B23" s="397">
        <v>42119</v>
      </c>
      <c r="C23" s="60" t="s">
        <v>77</v>
      </c>
      <c r="D23" s="61" t="s">
        <v>224</v>
      </c>
      <c r="E23" s="62" t="s">
        <v>249</v>
      </c>
      <c r="F23" s="26" t="s">
        <v>13</v>
      </c>
      <c r="G23" s="82"/>
      <c r="H23" s="198"/>
      <c r="I23" s="34"/>
      <c r="J23" s="34"/>
      <c r="K23" s="34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12">
        <v>42121</v>
      </c>
      <c r="C24" s="102" t="s">
        <v>77</v>
      </c>
      <c r="D24" s="103" t="s">
        <v>231</v>
      </c>
      <c r="E24" s="104" t="s">
        <v>256</v>
      </c>
      <c r="F24" s="105" t="s">
        <v>14</v>
      </c>
      <c r="G24" s="76"/>
      <c r="H24" s="78"/>
      <c r="I24" s="32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512">
        <v>42126</v>
      </c>
      <c r="C25" s="102" t="s">
        <v>77</v>
      </c>
      <c r="D25" s="103" t="s">
        <v>225</v>
      </c>
      <c r="E25" s="104" t="s">
        <v>250</v>
      </c>
      <c r="F25" s="105" t="s">
        <v>15</v>
      </c>
      <c r="G25" s="76"/>
      <c r="H25" s="78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" customHeight="1">
      <c r="A26" s="37">
        <v>20</v>
      </c>
      <c r="B26" s="108">
        <v>42154</v>
      </c>
      <c r="C26" s="109" t="s">
        <v>77</v>
      </c>
      <c r="D26" s="110" t="s">
        <v>236</v>
      </c>
      <c r="E26" s="111" t="s">
        <v>261</v>
      </c>
      <c r="F26" s="112" t="s">
        <v>16</v>
      </c>
      <c r="G26" s="77"/>
      <c r="H26" s="193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" customHeight="1">
      <c r="A27" s="15">
        <v>21</v>
      </c>
      <c r="B27" s="97">
        <v>42156</v>
      </c>
      <c r="C27" s="115" t="s">
        <v>77</v>
      </c>
      <c r="D27" s="116" t="s">
        <v>227</v>
      </c>
      <c r="E27" s="117" t="s">
        <v>252</v>
      </c>
      <c r="F27" s="124" t="s">
        <v>17</v>
      </c>
      <c r="G27" s="80"/>
      <c r="H27" s="19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101">
        <v>42160</v>
      </c>
      <c r="C28" s="102" t="s">
        <v>77</v>
      </c>
      <c r="D28" s="103" t="s">
        <v>218</v>
      </c>
      <c r="E28" s="104" t="s">
        <v>219</v>
      </c>
      <c r="F28" s="105" t="s">
        <v>13</v>
      </c>
      <c r="G28" s="76"/>
      <c r="H28" s="7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42161</v>
      </c>
      <c r="C29" s="102" t="s">
        <v>77</v>
      </c>
      <c r="D29" s="103" t="s">
        <v>202</v>
      </c>
      <c r="E29" s="104" t="s">
        <v>203</v>
      </c>
      <c r="F29" s="105" t="s">
        <v>14</v>
      </c>
      <c r="G29" s="76"/>
      <c r="H29" s="7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42163</v>
      </c>
      <c r="C30" s="102" t="s">
        <v>77</v>
      </c>
      <c r="D30" s="103" t="s">
        <v>205</v>
      </c>
      <c r="E30" s="104" t="s">
        <v>208</v>
      </c>
      <c r="F30" s="105" t="s">
        <v>15</v>
      </c>
      <c r="G30" s="76"/>
      <c r="H30" s="78"/>
      <c r="I30" s="32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" customHeight="1">
      <c r="A31" s="37">
        <v>25</v>
      </c>
      <c r="B31" s="108">
        <v>42168</v>
      </c>
      <c r="C31" s="119" t="s">
        <v>77</v>
      </c>
      <c r="D31" s="514" t="s">
        <v>204</v>
      </c>
      <c r="E31" s="121" t="s">
        <v>207</v>
      </c>
      <c r="F31" s="112" t="s">
        <v>16</v>
      </c>
      <c r="G31" s="79"/>
      <c r="H31" s="195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" customHeight="1">
      <c r="A32" s="15">
        <v>26</v>
      </c>
      <c r="B32" s="97">
        <v>42169</v>
      </c>
      <c r="C32" s="98" t="s">
        <v>77</v>
      </c>
      <c r="D32" s="99" t="s">
        <v>216</v>
      </c>
      <c r="E32" s="100" t="s">
        <v>217</v>
      </c>
      <c r="F32" s="124" t="s">
        <v>17</v>
      </c>
      <c r="G32" s="81"/>
      <c r="H32" s="197"/>
      <c r="I32" s="49"/>
      <c r="J32" s="49"/>
      <c r="K32" s="49"/>
      <c r="L32" s="22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101">
        <v>42197</v>
      </c>
      <c r="C33" s="102" t="s">
        <v>77</v>
      </c>
      <c r="D33" s="103" t="s">
        <v>343</v>
      </c>
      <c r="E33" s="104" t="s">
        <v>344</v>
      </c>
      <c r="F33" s="105" t="s">
        <v>13</v>
      </c>
      <c r="G33" s="76"/>
      <c r="H33" s="7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.25" customHeight="1">
      <c r="A34" s="26">
        <v>28</v>
      </c>
      <c r="B34" s="101">
        <v>42199</v>
      </c>
      <c r="C34" s="102" t="s">
        <v>77</v>
      </c>
      <c r="D34" s="103" t="s">
        <v>243</v>
      </c>
      <c r="E34" s="104" t="s">
        <v>265</v>
      </c>
      <c r="F34" s="105" t="s">
        <v>14</v>
      </c>
      <c r="G34" s="82"/>
      <c r="H34" s="198"/>
      <c r="I34" s="34"/>
      <c r="J34" s="34"/>
      <c r="K34" s="34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42202</v>
      </c>
      <c r="C35" s="102" t="s">
        <v>77</v>
      </c>
      <c r="D35" s="103" t="s">
        <v>345</v>
      </c>
      <c r="E35" s="104" t="s">
        <v>346</v>
      </c>
      <c r="F35" s="105" t="s">
        <v>15</v>
      </c>
      <c r="G35" s="76"/>
      <c r="H35" s="7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" customHeight="1">
      <c r="A36" s="37">
        <v>30</v>
      </c>
      <c r="B36" s="108">
        <v>42243</v>
      </c>
      <c r="C36" s="109" t="s">
        <v>77</v>
      </c>
      <c r="D36" s="110" t="s">
        <v>234</v>
      </c>
      <c r="E36" s="111" t="s">
        <v>259</v>
      </c>
      <c r="F36" s="112" t="s">
        <v>16</v>
      </c>
      <c r="G36" s="77"/>
      <c r="H36" s="193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" customHeight="1">
      <c r="A37" s="15">
        <v>31</v>
      </c>
      <c r="B37" s="97">
        <v>42276</v>
      </c>
      <c r="C37" s="115" t="s">
        <v>77</v>
      </c>
      <c r="D37" s="116" t="s">
        <v>214</v>
      </c>
      <c r="E37" s="117" t="s">
        <v>215</v>
      </c>
      <c r="F37" s="124" t="s">
        <v>17</v>
      </c>
      <c r="G37" s="338"/>
      <c r="H37" s="437"/>
      <c r="I37" s="58"/>
      <c r="J37" s="58"/>
      <c r="K37" s="58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240">
        <v>42313</v>
      </c>
      <c r="C38" s="102" t="s">
        <v>77</v>
      </c>
      <c r="D38" s="103" t="s">
        <v>244</v>
      </c>
      <c r="E38" s="104" t="s">
        <v>266</v>
      </c>
      <c r="F38" s="105" t="s">
        <v>13</v>
      </c>
      <c r="G38" s="76"/>
      <c r="H38" s="171"/>
      <c r="I38" s="32"/>
      <c r="J38" s="32"/>
      <c r="K38" s="32"/>
      <c r="L38" s="34"/>
      <c r="M38" s="34"/>
      <c r="N38" s="34"/>
      <c r="O38" s="34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512">
        <v>42316</v>
      </c>
      <c r="C39" s="102" t="s">
        <v>77</v>
      </c>
      <c r="D39" s="103" t="s">
        <v>341</v>
      </c>
      <c r="E39" s="104" t="s">
        <v>342</v>
      </c>
      <c r="F39" s="105" t="s">
        <v>14</v>
      </c>
      <c r="G39" s="76"/>
      <c r="H39" s="171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512">
        <v>42330</v>
      </c>
      <c r="C40" s="102" t="s">
        <v>77</v>
      </c>
      <c r="D40" s="103" t="s">
        <v>241</v>
      </c>
      <c r="E40" s="104" t="s">
        <v>102</v>
      </c>
      <c r="F40" s="105" t="s">
        <v>15</v>
      </c>
      <c r="G40" s="82"/>
      <c r="H40" s="206"/>
      <c r="I40" s="34"/>
      <c r="J40" s="34"/>
      <c r="K40" s="34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" customHeight="1">
      <c r="A41" s="37">
        <v>35</v>
      </c>
      <c r="B41" s="601">
        <v>44399</v>
      </c>
      <c r="C41" s="645" t="s">
        <v>77</v>
      </c>
      <c r="D41" s="635" t="s">
        <v>228</v>
      </c>
      <c r="E41" s="646" t="s">
        <v>253</v>
      </c>
      <c r="F41" s="578" t="s">
        <v>16</v>
      </c>
      <c r="G41" s="438"/>
      <c r="H41" s="195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" customHeight="1">
      <c r="A42" s="390">
        <v>36</v>
      </c>
      <c r="B42" s="628">
        <v>44400</v>
      </c>
      <c r="C42" s="629" t="s">
        <v>77</v>
      </c>
      <c r="D42" s="630" t="s">
        <v>230</v>
      </c>
      <c r="E42" s="631" t="s">
        <v>255</v>
      </c>
      <c r="F42" s="592" t="s">
        <v>17</v>
      </c>
      <c r="G42" s="391"/>
      <c r="H42" s="392"/>
      <c r="I42" s="393"/>
      <c r="J42" s="393"/>
      <c r="K42" s="393"/>
      <c r="L42" s="393"/>
      <c r="M42" s="393"/>
      <c r="N42" s="393"/>
      <c r="O42" s="393"/>
      <c r="P42" s="394"/>
      <c r="Q42" s="394"/>
      <c r="R42" s="394"/>
      <c r="S42" s="394"/>
      <c r="T42" s="394"/>
      <c r="U42" s="394"/>
      <c r="V42" s="394"/>
      <c r="W42" s="394"/>
      <c r="X42" s="395"/>
      <c r="Y42" s="396"/>
    </row>
    <row r="43" spans="1:25" s="2" customFormat="1" ht="6" customHeight="1">
      <c r="A43" s="70"/>
      <c r="B43" s="173"/>
      <c r="C43" s="174"/>
      <c r="D43" s="175"/>
      <c r="E43" s="176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9"/>
      <c r="Q43" s="69"/>
      <c r="R43" s="69"/>
      <c r="S43" s="69"/>
      <c r="T43" s="69"/>
      <c r="U43" s="69"/>
      <c r="V43" s="69"/>
      <c r="W43" s="69"/>
      <c r="X43" s="178"/>
      <c r="Y43" s="179"/>
    </row>
    <row r="44" spans="1:25" s="2" customFormat="1" ht="16.25" customHeight="1">
      <c r="A44" s="69"/>
      <c r="B44" s="73" t="s">
        <v>24</v>
      </c>
      <c r="C44" s="70"/>
      <c r="E44" s="70">
        <f>I44+O44</f>
        <v>36</v>
      </c>
      <c r="F44" s="71" t="s">
        <v>6</v>
      </c>
      <c r="G44" s="73" t="s">
        <v>11</v>
      </c>
      <c r="H44" s="73"/>
      <c r="I44" s="70">
        <f>COUNTIF($C$7:$C$42,"ช")</f>
        <v>16</v>
      </c>
      <c r="J44" s="69"/>
      <c r="K44" s="72" t="s">
        <v>8</v>
      </c>
      <c r="L44" s="73"/>
      <c r="M44" s="191" t="s">
        <v>7</v>
      </c>
      <c r="N44" s="191"/>
      <c r="O44" s="70">
        <f>COUNTIF($C$7:$C$42,"ญ")</f>
        <v>20</v>
      </c>
      <c r="P44" s="69"/>
      <c r="Q44" s="72" t="s">
        <v>8</v>
      </c>
      <c r="X44" s="69"/>
      <c r="Y44" s="69"/>
    </row>
    <row r="45" spans="1:25" s="2" customFormat="1" ht="17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96" customFormat="1" ht="15" hidden="1" customHeight="1">
      <c r="A46" s="85"/>
      <c r="B46" s="86"/>
      <c r="C46" s="85"/>
      <c r="D46" s="169" t="s">
        <v>13</v>
      </c>
      <c r="E46" s="169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96" customFormat="1" ht="15" hidden="1" customHeight="1">
      <c r="A47" s="85"/>
      <c r="B47" s="86"/>
      <c r="C47" s="85"/>
      <c r="D47" s="169" t="s">
        <v>14</v>
      </c>
      <c r="E47" s="169">
        <f>COUNTIF($F$7:$F$42,"เหลือง")</f>
        <v>7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96" customFormat="1" ht="15" hidden="1" customHeight="1">
      <c r="A48" s="85"/>
      <c r="B48" s="86"/>
      <c r="C48" s="85"/>
      <c r="D48" s="169" t="s">
        <v>15</v>
      </c>
      <c r="E48" s="169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96" customFormat="1" ht="15" hidden="1" customHeight="1">
      <c r="A49" s="85"/>
      <c r="B49" s="86"/>
      <c r="C49" s="85"/>
      <c r="D49" s="169" t="s">
        <v>16</v>
      </c>
      <c r="E49" s="169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6" customFormat="1" ht="15" hidden="1" customHeight="1">
      <c r="A50" s="85"/>
      <c r="B50" s="86"/>
      <c r="C50" s="85"/>
      <c r="D50" s="169" t="s">
        <v>17</v>
      </c>
      <c r="E50" s="169">
        <f>COUNTIF($F$7:$F$42,"ฟ้า")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6" customFormat="1" ht="15" hidden="1" customHeight="1">
      <c r="A51" s="85"/>
      <c r="B51" s="86"/>
      <c r="C51" s="85"/>
      <c r="D51" s="468" t="s">
        <v>5</v>
      </c>
      <c r="E51" s="468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5" customHeight="1">
      <c r="A52" s="90"/>
      <c r="B52" s="87"/>
      <c r="C52" s="88"/>
      <c r="D52" s="89"/>
      <c r="E52" s="89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</row>
    <row r="53" spans="1:25" ht="15" customHeight="1">
      <c r="A53" s="90"/>
      <c r="B53" s="87"/>
      <c r="C53" s="91"/>
      <c r="D53" s="92"/>
      <c r="E53" s="92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</row>
    <row r="68" spans="2:6" ht="15" customHeight="1">
      <c r="B68" s="4">
        <v>42191</v>
      </c>
      <c r="C68" s="5" t="s">
        <v>91</v>
      </c>
      <c r="D68" s="6" t="s">
        <v>213</v>
      </c>
      <c r="E68" s="6" t="s">
        <v>212</v>
      </c>
      <c r="F68" s="1" t="s">
        <v>16</v>
      </c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6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ม.4'!B8</f>
        <v>นายจิรัฏฐ์  เนียนเถ้อ</v>
      </c>
    </row>
    <row r="2" spans="1:25" s="12" customFormat="1" ht="18" customHeight="1">
      <c r="B2" s="147" t="s">
        <v>50</v>
      </c>
      <c r="C2" s="144"/>
      <c r="D2" s="145"/>
      <c r="E2" s="146" t="s">
        <v>59</v>
      </c>
      <c r="M2" s="12" t="s">
        <v>51</v>
      </c>
      <c r="R2" s="12" t="str">
        <f>'ยอด ม.4'!B9</f>
        <v>.....................</v>
      </c>
    </row>
    <row r="3" spans="1:25" s="13" customFormat="1" ht="17.25" customHeight="1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ม.4'!F8</f>
        <v>737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42106</v>
      </c>
      <c r="C7" s="98" t="s">
        <v>91</v>
      </c>
      <c r="D7" s="99" t="s">
        <v>285</v>
      </c>
      <c r="E7" s="100" t="s">
        <v>286</v>
      </c>
      <c r="F7" s="124" t="s">
        <v>13</v>
      </c>
      <c r="G7" s="125"/>
      <c r="H7" s="211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42109</v>
      </c>
      <c r="C8" s="102" t="s">
        <v>91</v>
      </c>
      <c r="D8" s="103" t="s">
        <v>275</v>
      </c>
      <c r="E8" s="104" t="s">
        <v>276</v>
      </c>
      <c r="F8" s="105" t="s">
        <v>14</v>
      </c>
      <c r="G8" s="106"/>
      <c r="H8" s="11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42112</v>
      </c>
      <c r="C9" s="102" t="s">
        <v>91</v>
      </c>
      <c r="D9" s="103" t="s">
        <v>273</v>
      </c>
      <c r="E9" s="104" t="s">
        <v>274</v>
      </c>
      <c r="F9" s="105" t="s">
        <v>15</v>
      </c>
      <c r="G9" s="106"/>
      <c r="H9" s="11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42115</v>
      </c>
      <c r="C10" s="102" t="s">
        <v>91</v>
      </c>
      <c r="D10" s="103" t="s">
        <v>293</v>
      </c>
      <c r="E10" s="104" t="s">
        <v>294</v>
      </c>
      <c r="F10" s="105" t="s">
        <v>16</v>
      </c>
      <c r="G10" s="106"/>
      <c r="H10" s="11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42118</v>
      </c>
      <c r="C11" s="109" t="s">
        <v>91</v>
      </c>
      <c r="D11" s="110" t="s">
        <v>301</v>
      </c>
      <c r="E11" s="111" t="s">
        <v>302</v>
      </c>
      <c r="F11" s="112" t="s">
        <v>17</v>
      </c>
      <c r="G11" s="113"/>
      <c r="H11" s="208"/>
      <c r="I11" s="43"/>
      <c r="J11" s="43"/>
      <c r="K11" s="43"/>
      <c r="L11" s="45"/>
      <c r="M11" s="45"/>
      <c r="N11" s="45"/>
      <c r="O11" s="45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.25" customHeight="1">
      <c r="A12" s="15">
        <v>6</v>
      </c>
      <c r="B12" s="97">
        <v>42138</v>
      </c>
      <c r="C12" s="98" t="s">
        <v>91</v>
      </c>
      <c r="D12" s="99" t="s">
        <v>287</v>
      </c>
      <c r="E12" s="100" t="s">
        <v>288</v>
      </c>
      <c r="F12" s="124" t="s">
        <v>13</v>
      </c>
      <c r="G12" s="125"/>
      <c r="H12" s="211"/>
      <c r="I12" s="49"/>
      <c r="J12" s="49"/>
      <c r="K12" s="49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5" customHeight="1">
      <c r="A13" s="26">
        <v>7</v>
      </c>
      <c r="B13" s="101">
        <v>42142</v>
      </c>
      <c r="C13" s="102" t="s">
        <v>91</v>
      </c>
      <c r="D13" s="103" t="s">
        <v>317</v>
      </c>
      <c r="E13" s="104" t="s">
        <v>318</v>
      </c>
      <c r="F13" s="105" t="s">
        <v>14</v>
      </c>
      <c r="G13" s="126"/>
      <c r="H13" s="212"/>
      <c r="I13" s="34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42178</v>
      </c>
      <c r="C14" s="102" t="s">
        <v>91</v>
      </c>
      <c r="D14" s="103" t="s">
        <v>291</v>
      </c>
      <c r="E14" s="104" t="s">
        <v>292</v>
      </c>
      <c r="F14" s="105" t="s">
        <v>15</v>
      </c>
      <c r="G14" s="126"/>
      <c r="H14" s="212"/>
      <c r="I14" s="34"/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42190</v>
      </c>
      <c r="C15" s="102" t="s">
        <v>91</v>
      </c>
      <c r="D15" s="103" t="s">
        <v>1036</v>
      </c>
      <c r="E15" s="104" t="s">
        <v>210</v>
      </c>
      <c r="F15" s="105" t="s">
        <v>16</v>
      </c>
      <c r="G15" s="106"/>
      <c r="H15" s="118"/>
      <c r="I15" s="32"/>
      <c r="J15" s="32"/>
      <c r="K15" s="32"/>
      <c r="L15" s="78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444">
        <v>42191</v>
      </c>
      <c r="C16" s="109" t="s">
        <v>91</v>
      </c>
      <c r="D16" s="507" t="s">
        <v>1040</v>
      </c>
      <c r="E16" s="508" t="s">
        <v>212</v>
      </c>
      <c r="F16" s="112" t="s">
        <v>17</v>
      </c>
      <c r="G16" s="555"/>
      <c r="H16" s="556"/>
      <c r="I16" s="557"/>
      <c r="J16" s="557"/>
      <c r="K16" s="557"/>
      <c r="L16" s="557"/>
      <c r="M16" s="557"/>
      <c r="N16" s="557"/>
      <c r="O16" s="557"/>
      <c r="P16" s="558"/>
      <c r="Q16" s="558"/>
      <c r="R16" s="558"/>
      <c r="S16" s="558"/>
      <c r="T16" s="558"/>
      <c r="U16" s="558"/>
      <c r="V16" s="558"/>
      <c r="W16" s="558"/>
      <c r="X16" s="559"/>
      <c r="Y16" s="560"/>
    </row>
    <row r="17" spans="1:25" s="2" customFormat="1" ht="16.25" customHeight="1">
      <c r="A17" s="15">
        <v>11</v>
      </c>
      <c r="B17" s="510">
        <v>42217</v>
      </c>
      <c r="C17" s="98" t="s">
        <v>91</v>
      </c>
      <c r="D17" s="99" t="s">
        <v>271</v>
      </c>
      <c r="E17" s="100" t="s">
        <v>272</v>
      </c>
      <c r="F17" s="124" t="s">
        <v>13</v>
      </c>
      <c r="G17" s="125"/>
      <c r="H17" s="211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512">
        <v>42218</v>
      </c>
      <c r="C18" s="102" t="s">
        <v>91</v>
      </c>
      <c r="D18" s="103" t="s">
        <v>309</v>
      </c>
      <c r="E18" s="104" t="s">
        <v>310</v>
      </c>
      <c r="F18" s="105" t="s">
        <v>14</v>
      </c>
      <c r="G18" s="106"/>
      <c r="H18" s="11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512">
        <v>42225</v>
      </c>
      <c r="C19" s="498" t="s">
        <v>91</v>
      </c>
      <c r="D19" s="499" t="s">
        <v>305</v>
      </c>
      <c r="E19" s="500" t="s">
        <v>306</v>
      </c>
      <c r="F19" s="105" t="s">
        <v>15</v>
      </c>
      <c r="G19" s="277"/>
      <c r="H19" s="278"/>
      <c r="I19" s="279"/>
      <c r="J19" s="279"/>
      <c r="K19" s="279"/>
      <c r="L19" s="279"/>
      <c r="M19" s="279"/>
      <c r="N19" s="279"/>
      <c r="O19" s="279"/>
      <c r="P19" s="280"/>
      <c r="Q19" s="280"/>
      <c r="R19" s="280"/>
      <c r="S19" s="280"/>
      <c r="T19" s="280"/>
      <c r="U19" s="280"/>
      <c r="V19" s="280"/>
      <c r="W19" s="280"/>
      <c r="X19" s="281"/>
      <c r="Y19" s="282"/>
    </row>
    <row r="20" spans="1:25" s="2" customFormat="1" ht="16.25" customHeight="1">
      <c r="A20" s="26">
        <v>14</v>
      </c>
      <c r="B20" s="497">
        <v>42244</v>
      </c>
      <c r="C20" s="498" t="s">
        <v>91</v>
      </c>
      <c r="D20" s="515" t="s">
        <v>321</v>
      </c>
      <c r="E20" s="500" t="s">
        <v>322</v>
      </c>
      <c r="F20" s="105" t="s">
        <v>16</v>
      </c>
      <c r="G20" s="277"/>
      <c r="H20" s="278"/>
      <c r="I20" s="279"/>
      <c r="J20" s="279"/>
      <c r="K20" s="279"/>
      <c r="L20" s="279"/>
      <c r="M20" s="279"/>
      <c r="N20" s="279"/>
      <c r="O20" s="279"/>
      <c r="P20" s="280"/>
      <c r="Q20" s="280"/>
      <c r="R20" s="280"/>
      <c r="S20" s="280"/>
      <c r="T20" s="280"/>
      <c r="U20" s="280"/>
      <c r="V20" s="280"/>
      <c r="W20" s="280"/>
      <c r="X20" s="281"/>
      <c r="Y20" s="282"/>
    </row>
    <row r="21" spans="1:25" s="2" customFormat="1" ht="16.25" customHeight="1">
      <c r="A21" s="37">
        <v>15</v>
      </c>
      <c r="B21" s="108">
        <v>42250</v>
      </c>
      <c r="C21" s="109" t="s">
        <v>91</v>
      </c>
      <c r="D21" s="110" t="s">
        <v>311</v>
      </c>
      <c r="E21" s="111" t="s">
        <v>312</v>
      </c>
      <c r="F21" s="112" t="s">
        <v>17</v>
      </c>
      <c r="G21" s="210"/>
      <c r="H21" s="213"/>
      <c r="I21" s="45"/>
      <c r="J21" s="45"/>
      <c r="K21" s="45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.25" customHeight="1">
      <c r="A22" s="15">
        <v>16</v>
      </c>
      <c r="B22" s="97">
        <v>42308</v>
      </c>
      <c r="C22" s="98" t="s">
        <v>91</v>
      </c>
      <c r="D22" s="99" t="s">
        <v>283</v>
      </c>
      <c r="E22" s="100" t="s">
        <v>284</v>
      </c>
      <c r="F22" s="124" t="s">
        <v>13</v>
      </c>
      <c r="G22" s="125"/>
      <c r="H22" s="211"/>
      <c r="I22" s="49"/>
      <c r="J22" s="49"/>
      <c r="K22" s="49"/>
      <c r="L22" s="49"/>
      <c r="M22" s="49"/>
      <c r="N22" s="49"/>
      <c r="O22" s="49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101">
        <v>42341</v>
      </c>
      <c r="C23" s="102" t="s">
        <v>91</v>
      </c>
      <c r="D23" s="103" t="s">
        <v>299</v>
      </c>
      <c r="E23" s="104" t="s">
        <v>300</v>
      </c>
      <c r="F23" s="105" t="s">
        <v>14</v>
      </c>
      <c r="G23" s="106"/>
      <c r="H23" s="118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497">
        <v>42424</v>
      </c>
      <c r="C24" s="498" t="s">
        <v>91</v>
      </c>
      <c r="D24" s="499" t="s">
        <v>324</v>
      </c>
      <c r="E24" s="500" t="s">
        <v>323</v>
      </c>
      <c r="F24" s="105" t="s">
        <v>15</v>
      </c>
      <c r="G24" s="277"/>
      <c r="H24" s="278"/>
      <c r="I24" s="279"/>
      <c r="J24" s="279"/>
      <c r="K24" s="279"/>
      <c r="L24" s="279"/>
      <c r="M24" s="279"/>
      <c r="N24" s="279"/>
      <c r="O24" s="279"/>
      <c r="P24" s="280"/>
      <c r="Q24" s="280"/>
      <c r="R24" s="280"/>
      <c r="S24" s="280"/>
      <c r="T24" s="280"/>
      <c r="U24" s="280"/>
      <c r="V24" s="280"/>
      <c r="W24" s="280"/>
      <c r="X24" s="281"/>
      <c r="Y24" s="282"/>
    </row>
    <row r="25" spans="1:25" s="2" customFormat="1" ht="16.25" customHeight="1">
      <c r="A25" s="26">
        <v>19</v>
      </c>
      <c r="B25" s="584">
        <v>44401</v>
      </c>
      <c r="C25" s="599" t="s">
        <v>91</v>
      </c>
      <c r="D25" s="606" t="s">
        <v>1038</v>
      </c>
      <c r="E25" s="607" t="s">
        <v>211</v>
      </c>
      <c r="F25" s="573" t="s">
        <v>16</v>
      </c>
      <c r="G25" s="436"/>
      <c r="H25" s="278"/>
      <c r="I25" s="279"/>
      <c r="J25" s="279"/>
      <c r="K25" s="279"/>
      <c r="L25" s="279"/>
      <c r="M25" s="279"/>
      <c r="N25" s="279"/>
      <c r="O25" s="279"/>
      <c r="P25" s="280"/>
      <c r="Q25" s="280"/>
      <c r="R25" s="280"/>
      <c r="S25" s="280"/>
      <c r="T25" s="280"/>
      <c r="U25" s="280"/>
      <c r="V25" s="280"/>
      <c r="W25" s="280"/>
      <c r="X25" s="281"/>
      <c r="Y25" s="282"/>
    </row>
    <row r="26" spans="1:25" s="2" customFormat="1" ht="16.25" customHeight="1">
      <c r="A26" s="37">
        <v>20</v>
      </c>
      <c r="B26" s="601">
        <v>44402</v>
      </c>
      <c r="C26" s="575" t="s">
        <v>91</v>
      </c>
      <c r="D26" s="576" t="s">
        <v>295</v>
      </c>
      <c r="E26" s="577" t="s">
        <v>296</v>
      </c>
      <c r="F26" s="578" t="s">
        <v>17</v>
      </c>
      <c r="G26" s="210"/>
      <c r="H26" s="213"/>
      <c r="I26" s="45"/>
      <c r="J26" s="45"/>
      <c r="K26" s="45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239">
        <v>42120</v>
      </c>
      <c r="C27" s="115" t="s">
        <v>77</v>
      </c>
      <c r="D27" s="116" t="s">
        <v>281</v>
      </c>
      <c r="E27" s="117" t="s">
        <v>282</v>
      </c>
      <c r="F27" s="124" t="s">
        <v>13</v>
      </c>
      <c r="G27" s="123"/>
      <c r="H27" s="214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101">
        <v>42127</v>
      </c>
      <c r="C28" s="102" t="s">
        <v>77</v>
      </c>
      <c r="D28" s="103" t="s">
        <v>270</v>
      </c>
      <c r="E28" s="104" t="s">
        <v>269</v>
      </c>
      <c r="F28" s="105" t="s">
        <v>14</v>
      </c>
      <c r="G28" s="106"/>
      <c r="H28" s="11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42128</v>
      </c>
      <c r="C29" s="102" t="s">
        <v>77</v>
      </c>
      <c r="D29" s="103" t="s">
        <v>307</v>
      </c>
      <c r="E29" s="104" t="s">
        <v>308</v>
      </c>
      <c r="F29" s="105" t="s">
        <v>15</v>
      </c>
      <c r="G29" s="126"/>
      <c r="H29" s="212"/>
      <c r="I29" s="34"/>
      <c r="J29" s="34"/>
      <c r="K29" s="34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42132</v>
      </c>
      <c r="C30" s="102" t="s">
        <v>77</v>
      </c>
      <c r="D30" s="103" t="s">
        <v>277</v>
      </c>
      <c r="E30" s="104" t="s">
        <v>278</v>
      </c>
      <c r="F30" s="105" t="s">
        <v>16</v>
      </c>
      <c r="G30" s="106"/>
      <c r="H30" s="118"/>
      <c r="I30" s="32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42133</v>
      </c>
      <c r="C31" s="119" t="s">
        <v>77</v>
      </c>
      <c r="D31" s="120" t="s">
        <v>289</v>
      </c>
      <c r="E31" s="121" t="s">
        <v>290</v>
      </c>
      <c r="F31" s="112" t="s">
        <v>17</v>
      </c>
      <c r="G31" s="122"/>
      <c r="H31" s="209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42170</v>
      </c>
      <c r="C32" s="98" t="s">
        <v>77</v>
      </c>
      <c r="D32" s="99" t="s">
        <v>297</v>
      </c>
      <c r="E32" s="100" t="s">
        <v>298</v>
      </c>
      <c r="F32" s="124" t="s">
        <v>13</v>
      </c>
      <c r="G32" s="125"/>
      <c r="H32" s="211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497">
        <v>42205</v>
      </c>
      <c r="C33" s="498" t="s">
        <v>77</v>
      </c>
      <c r="D33" s="499" t="s">
        <v>303</v>
      </c>
      <c r="E33" s="500" t="s">
        <v>304</v>
      </c>
      <c r="F33" s="105" t="s">
        <v>14</v>
      </c>
      <c r="G33" s="277"/>
      <c r="H33" s="278"/>
      <c r="I33" s="279"/>
      <c r="J33" s="279"/>
      <c r="K33" s="279"/>
      <c r="L33" s="281"/>
      <c r="M33" s="281"/>
      <c r="N33" s="281"/>
      <c r="O33" s="281"/>
      <c r="P33" s="280"/>
      <c r="Q33" s="280"/>
      <c r="R33" s="280"/>
      <c r="S33" s="280"/>
      <c r="T33" s="280"/>
      <c r="U33" s="280"/>
      <c r="V33" s="280"/>
      <c r="W33" s="280"/>
      <c r="X33" s="281"/>
      <c r="Y33" s="282"/>
    </row>
    <row r="34" spans="1:25" s="2" customFormat="1" ht="16.25" customHeight="1">
      <c r="A34" s="26">
        <v>28</v>
      </c>
      <c r="B34" s="101">
        <v>42235</v>
      </c>
      <c r="C34" s="102" t="s">
        <v>77</v>
      </c>
      <c r="D34" s="103" t="s">
        <v>319</v>
      </c>
      <c r="E34" s="104" t="s">
        <v>320</v>
      </c>
      <c r="F34" s="105" t="s">
        <v>15</v>
      </c>
      <c r="G34" s="106"/>
      <c r="H34" s="11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42236</v>
      </c>
      <c r="C35" s="102" t="s">
        <v>77</v>
      </c>
      <c r="D35" s="103" t="s">
        <v>315</v>
      </c>
      <c r="E35" s="104" t="s">
        <v>316</v>
      </c>
      <c r="F35" s="105" t="s">
        <v>16</v>
      </c>
      <c r="G35" s="126"/>
      <c r="H35" s="212"/>
      <c r="I35" s="34"/>
      <c r="J35" s="34"/>
      <c r="K35" s="34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5.75" customHeight="1">
      <c r="A36" s="37">
        <v>30</v>
      </c>
      <c r="B36" s="444">
        <v>42240</v>
      </c>
      <c r="C36" s="109" t="s">
        <v>77</v>
      </c>
      <c r="D36" s="110" t="s">
        <v>313</v>
      </c>
      <c r="E36" s="111" t="s">
        <v>314</v>
      </c>
      <c r="F36" s="112" t="s">
        <v>17</v>
      </c>
      <c r="G36" s="113"/>
      <c r="H36" s="208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68"/>
    </row>
    <row r="37" spans="1:25" s="2" customFormat="1" ht="6" customHeight="1">
      <c r="A37" s="70"/>
      <c r="B37" s="217"/>
      <c r="C37" s="218"/>
      <c r="D37" s="219"/>
      <c r="E37" s="21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69"/>
      <c r="Q37" s="69"/>
      <c r="R37" s="69"/>
      <c r="S37" s="69"/>
      <c r="T37" s="69"/>
      <c r="U37" s="69"/>
      <c r="V37" s="69"/>
      <c r="W37" s="69"/>
      <c r="X37" s="178"/>
      <c r="Y37" s="179"/>
    </row>
    <row r="38" spans="1:25" s="2" customFormat="1" ht="16.25" customHeight="1">
      <c r="A38" s="69"/>
      <c r="B38" s="73" t="s">
        <v>24</v>
      </c>
      <c r="C38" s="70"/>
      <c r="E38" s="70">
        <f>I38+O38</f>
        <v>30</v>
      </c>
      <c r="F38" s="71" t="s">
        <v>6</v>
      </c>
      <c r="G38" s="73" t="s">
        <v>11</v>
      </c>
      <c r="H38" s="73"/>
      <c r="I38" s="70">
        <f>COUNTIF($C$7:$C$36,"ช")</f>
        <v>20</v>
      </c>
      <c r="J38" s="69"/>
      <c r="K38" s="72" t="s">
        <v>8</v>
      </c>
      <c r="L38" s="73"/>
      <c r="M38" s="191" t="s">
        <v>7</v>
      </c>
      <c r="N38" s="191"/>
      <c r="O38" s="70">
        <f>COUNTIF($C$7:$C$36,"ญ")</f>
        <v>10</v>
      </c>
      <c r="P38" s="69"/>
      <c r="Q38" s="72" t="s">
        <v>8</v>
      </c>
      <c r="X38" s="69"/>
      <c r="Y38" s="69"/>
    </row>
    <row r="39" spans="1:25" s="92" customFormat="1" ht="17" hidden="1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  <row r="40" spans="1:25" s="90" customFormat="1" ht="15" hidden="1" customHeight="1">
      <c r="A40" s="85"/>
      <c r="B40" s="86"/>
      <c r="C40" s="85"/>
      <c r="D40" s="169" t="s">
        <v>13</v>
      </c>
      <c r="E40" s="169">
        <f>COUNTIF($F$7:$F$36,"แดง")</f>
        <v>6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</row>
    <row r="41" spans="1:25" s="90" customFormat="1" ht="15" hidden="1" customHeight="1">
      <c r="A41" s="85"/>
      <c r="B41" s="86"/>
      <c r="C41" s="85"/>
      <c r="D41" s="169" t="s">
        <v>14</v>
      </c>
      <c r="E41" s="169">
        <f>COUNTIF($F$7:$F$36,"เหลือง")</f>
        <v>6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spans="1:25" s="90" customFormat="1" ht="15" hidden="1" customHeight="1">
      <c r="A42" s="85"/>
      <c r="B42" s="86"/>
      <c r="C42" s="85"/>
      <c r="D42" s="169" t="s">
        <v>15</v>
      </c>
      <c r="E42" s="169">
        <f>COUNTIF($F$7:$F$36,"น้ำเงิน")</f>
        <v>6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</row>
    <row r="43" spans="1:25" s="90" customFormat="1" ht="15" hidden="1" customHeight="1">
      <c r="A43" s="85"/>
      <c r="B43" s="86"/>
      <c r="C43" s="85"/>
      <c r="D43" s="169" t="s">
        <v>16</v>
      </c>
      <c r="E43" s="169">
        <f>COUNTIF($F$7:$F$36,"ม่วง")</f>
        <v>6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90" customFormat="1" ht="15" hidden="1" customHeight="1">
      <c r="A44" s="85"/>
      <c r="B44" s="86"/>
      <c r="C44" s="85"/>
      <c r="D44" s="169" t="s">
        <v>17</v>
      </c>
      <c r="E44" s="169">
        <f>COUNTIF($F$7:$F$36,"ฟ้า")</f>
        <v>6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90" customFormat="1" ht="15" hidden="1" customHeight="1">
      <c r="A45" s="85"/>
      <c r="B45" s="86"/>
      <c r="C45" s="85"/>
      <c r="D45" s="468" t="s">
        <v>5</v>
      </c>
      <c r="E45" s="468">
        <f>SUM(E40:E44)</f>
        <v>30</v>
      </c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90" customFormat="1" ht="15" customHeight="1">
      <c r="B46" s="87"/>
      <c r="C46" s="88"/>
      <c r="D46" s="89"/>
      <c r="E46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4"/>
  <sheetViews>
    <sheetView topLeftCell="A30" zoomScale="120" zoomScaleNormal="120" workbookViewId="0">
      <selection activeCell="F59" sqref="F5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ม.4'!B10</f>
        <v>นายนิคม  ทิศแก้ว</v>
      </c>
    </row>
    <row r="2" spans="1:25" s="12" customFormat="1" ht="18" customHeight="1">
      <c r="B2" s="147" t="s">
        <v>50</v>
      </c>
      <c r="C2" s="144"/>
      <c r="D2" s="145"/>
      <c r="E2" s="146" t="s">
        <v>60</v>
      </c>
      <c r="M2" s="12" t="s">
        <v>51</v>
      </c>
      <c r="R2" s="12" t="str">
        <f>'ยอด ม.4'!B11</f>
        <v>........................</v>
      </c>
    </row>
    <row r="3" spans="1:25" s="13" customFormat="1" ht="17.25" customHeight="1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ม.4'!F10</f>
        <v>738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5.75" customHeight="1">
      <c r="A7" s="15">
        <v>1</v>
      </c>
      <c r="B7" s="401">
        <v>42136</v>
      </c>
      <c r="C7" s="98" t="s">
        <v>91</v>
      </c>
      <c r="D7" s="99" t="s">
        <v>379</v>
      </c>
      <c r="E7" s="100" t="s">
        <v>380</v>
      </c>
      <c r="F7" s="124" t="s">
        <v>13</v>
      </c>
      <c r="G7" s="125"/>
      <c r="H7" s="211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42148</v>
      </c>
      <c r="C8" s="102" t="s">
        <v>91</v>
      </c>
      <c r="D8" s="103" t="s">
        <v>347</v>
      </c>
      <c r="E8" s="104" t="s">
        <v>348</v>
      </c>
      <c r="F8" s="105" t="s">
        <v>15</v>
      </c>
      <c r="G8" s="106"/>
      <c r="H8" s="11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42149</v>
      </c>
      <c r="C9" s="102" t="s">
        <v>91</v>
      </c>
      <c r="D9" s="103" t="s">
        <v>353</v>
      </c>
      <c r="E9" s="104" t="s">
        <v>354</v>
      </c>
      <c r="F9" s="245" t="s">
        <v>16</v>
      </c>
      <c r="G9" s="126"/>
      <c r="H9" s="212"/>
      <c r="I9" s="34"/>
      <c r="J9" s="34"/>
      <c r="K9" s="34"/>
      <c r="L9" s="34"/>
      <c r="M9" s="34"/>
      <c r="N9" s="34"/>
      <c r="O9" s="34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42151</v>
      </c>
      <c r="C10" s="102" t="s">
        <v>91</v>
      </c>
      <c r="D10" s="103" t="s">
        <v>355</v>
      </c>
      <c r="E10" s="104" t="s">
        <v>356</v>
      </c>
      <c r="F10" s="245" t="s">
        <v>17</v>
      </c>
      <c r="G10" s="126"/>
      <c r="H10" s="212"/>
      <c r="I10" s="34"/>
      <c r="J10" s="34"/>
      <c r="K10" s="34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42173</v>
      </c>
      <c r="C11" s="109" t="s">
        <v>91</v>
      </c>
      <c r="D11" s="110" t="s">
        <v>349</v>
      </c>
      <c r="E11" s="111" t="s">
        <v>350</v>
      </c>
      <c r="F11" s="112" t="s">
        <v>13</v>
      </c>
      <c r="G11" s="113"/>
      <c r="H11" s="208"/>
      <c r="I11" s="43"/>
      <c r="J11" s="4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.25" customHeight="1">
      <c r="A12" s="15">
        <v>6</v>
      </c>
      <c r="B12" s="97">
        <v>42175</v>
      </c>
      <c r="C12" s="98" t="s">
        <v>91</v>
      </c>
      <c r="D12" s="99" t="s">
        <v>389</v>
      </c>
      <c r="E12" s="100" t="s">
        <v>390</v>
      </c>
      <c r="F12" s="124" t="s">
        <v>14</v>
      </c>
      <c r="G12" s="125"/>
      <c r="H12" s="211"/>
      <c r="I12" s="49"/>
      <c r="J12" s="49"/>
      <c r="K12" s="49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42181</v>
      </c>
      <c r="C13" s="102" t="s">
        <v>91</v>
      </c>
      <c r="D13" s="103" t="s">
        <v>383</v>
      </c>
      <c r="E13" s="104" t="s">
        <v>384</v>
      </c>
      <c r="F13" s="105" t="s">
        <v>15</v>
      </c>
      <c r="G13" s="106"/>
      <c r="H13" s="118"/>
      <c r="I13" s="32"/>
      <c r="J13" s="32"/>
      <c r="K13" s="32"/>
      <c r="L13" s="78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5" customHeight="1">
      <c r="A14" s="26">
        <v>8</v>
      </c>
      <c r="B14" s="101">
        <v>42184</v>
      </c>
      <c r="C14" s="102" t="s">
        <v>91</v>
      </c>
      <c r="D14" s="103" t="s">
        <v>327</v>
      </c>
      <c r="E14" s="104" t="s">
        <v>328</v>
      </c>
      <c r="F14" s="245" t="s">
        <v>16</v>
      </c>
      <c r="G14" s="106"/>
      <c r="H14" s="118"/>
      <c r="I14" s="32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42186</v>
      </c>
      <c r="C15" s="102" t="s">
        <v>91</v>
      </c>
      <c r="D15" s="103" t="s">
        <v>279</v>
      </c>
      <c r="E15" s="104" t="s">
        <v>280</v>
      </c>
      <c r="F15" s="245" t="s">
        <v>17</v>
      </c>
      <c r="G15" s="106"/>
      <c r="H15" s="118"/>
      <c r="I15" s="32"/>
      <c r="J15" s="32"/>
      <c r="K15" s="32"/>
      <c r="L15" s="34"/>
      <c r="M15" s="34"/>
      <c r="N15" s="34"/>
      <c r="O15" s="34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108">
        <v>42187</v>
      </c>
      <c r="C16" s="109" t="s">
        <v>91</v>
      </c>
      <c r="D16" s="110" t="s">
        <v>339</v>
      </c>
      <c r="E16" s="111" t="s">
        <v>340</v>
      </c>
      <c r="F16" s="112" t="s">
        <v>13</v>
      </c>
      <c r="G16" s="113"/>
      <c r="H16" s="208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.25" customHeight="1">
      <c r="A17" s="15">
        <v>11</v>
      </c>
      <c r="B17" s="252">
        <v>42213</v>
      </c>
      <c r="C17" s="98" t="s">
        <v>91</v>
      </c>
      <c r="D17" s="99" t="s">
        <v>1039</v>
      </c>
      <c r="E17" s="100" t="s">
        <v>191</v>
      </c>
      <c r="F17" s="124" t="s">
        <v>14</v>
      </c>
      <c r="G17" s="125"/>
      <c r="H17" s="211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240">
        <v>42220</v>
      </c>
      <c r="C18" s="102" t="s">
        <v>91</v>
      </c>
      <c r="D18" s="103" t="s">
        <v>331</v>
      </c>
      <c r="E18" s="104" t="s">
        <v>332</v>
      </c>
      <c r="F18" s="105" t="s">
        <v>15</v>
      </c>
      <c r="G18" s="106"/>
      <c r="H18" s="11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240">
        <v>42254</v>
      </c>
      <c r="C19" s="102" t="s">
        <v>91</v>
      </c>
      <c r="D19" s="103" t="s">
        <v>365</v>
      </c>
      <c r="E19" s="104" t="s">
        <v>366</v>
      </c>
      <c r="F19" s="245" t="s">
        <v>16</v>
      </c>
      <c r="G19" s="106"/>
      <c r="H19" s="11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240">
        <v>42257</v>
      </c>
      <c r="C20" s="102" t="s">
        <v>91</v>
      </c>
      <c r="D20" s="114" t="s">
        <v>361</v>
      </c>
      <c r="E20" s="104" t="s">
        <v>362</v>
      </c>
      <c r="F20" s="245" t="s">
        <v>17</v>
      </c>
      <c r="G20" s="106"/>
      <c r="H20" s="118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249">
        <v>42261</v>
      </c>
      <c r="C21" s="109" t="s">
        <v>91</v>
      </c>
      <c r="D21" s="110" t="s">
        <v>333</v>
      </c>
      <c r="E21" s="111" t="s">
        <v>334</v>
      </c>
      <c r="F21" s="112" t="s">
        <v>13</v>
      </c>
      <c r="G21" s="210"/>
      <c r="H21" s="216"/>
      <c r="I21" s="45"/>
      <c r="J21" s="45"/>
      <c r="K21" s="45"/>
      <c r="L21" s="45"/>
      <c r="M21" s="45"/>
      <c r="N21" s="45"/>
      <c r="O21" s="45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.25" customHeight="1">
      <c r="A22" s="15">
        <v>16</v>
      </c>
      <c r="B22" s="510">
        <v>42307</v>
      </c>
      <c r="C22" s="98" t="s">
        <v>91</v>
      </c>
      <c r="D22" s="99" t="s">
        <v>329</v>
      </c>
      <c r="E22" s="100" t="s">
        <v>330</v>
      </c>
      <c r="F22" s="124" t="s">
        <v>14</v>
      </c>
      <c r="G22" s="435"/>
      <c r="H22" s="203"/>
      <c r="I22" s="49"/>
      <c r="J22" s="49"/>
      <c r="K22" s="49"/>
      <c r="L22" s="49"/>
      <c r="M22" s="49"/>
      <c r="N22" s="49"/>
      <c r="O22" s="49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512">
        <v>42332</v>
      </c>
      <c r="C23" s="102" t="s">
        <v>91</v>
      </c>
      <c r="D23" s="103" t="s">
        <v>337</v>
      </c>
      <c r="E23" s="104" t="s">
        <v>338</v>
      </c>
      <c r="F23" s="105" t="s">
        <v>15</v>
      </c>
      <c r="G23" s="106"/>
      <c r="H23" s="118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12">
        <v>42333</v>
      </c>
      <c r="C24" s="102" t="s">
        <v>91</v>
      </c>
      <c r="D24" s="103" t="s">
        <v>373</v>
      </c>
      <c r="E24" s="104" t="s">
        <v>374</v>
      </c>
      <c r="F24" s="245" t="s">
        <v>16</v>
      </c>
      <c r="G24" s="106"/>
      <c r="H24" s="118"/>
      <c r="I24" s="32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397">
        <v>42390</v>
      </c>
      <c r="C25" s="60" t="s">
        <v>91</v>
      </c>
      <c r="D25" s="61" t="s">
        <v>377</v>
      </c>
      <c r="E25" s="62" t="s">
        <v>378</v>
      </c>
      <c r="F25" s="245" t="s">
        <v>17</v>
      </c>
      <c r="G25" s="106"/>
      <c r="H25" s="118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398">
        <v>44403</v>
      </c>
      <c r="C26" s="233" t="s">
        <v>91</v>
      </c>
      <c r="D26" s="199" t="s">
        <v>351</v>
      </c>
      <c r="E26" s="200" t="s">
        <v>352</v>
      </c>
      <c r="F26" s="112" t="s">
        <v>13</v>
      </c>
      <c r="G26" s="113"/>
      <c r="H26" s="208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585">
        <v>44404</v>
      </c>
      <c r="C27" s="586" t="s">
        <v>91</v>
      </c>
      <c r="D27" s="587" t="s">
        <v>385</v>
      </c>
      <c r="E27" s="588" t="s">
        <v>386</v>
      </c>
      <c r="F27" s="583" t="s">
        <v>14</v>
      </c>
      <c r="G27" s="215"/>
      <c r="H27" s="214"/>
      <c r="I27" s="57"/>
      <c r="J27" s="56"/>
      <c r="K27" s="56"/>
      <c r="L27" s="58"/>
      <c r="M27" s="58"/>
      <c r="N27" s="58"/>
      <c r="O27" s="58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584">
        <v>44405</v>
      </c>
      <c r="C28" s="570" t="s">
        <v>91</v>
      </c>
      <c r="D28" s="571" t="s">
        <v>325</v>
      </c>
      <c r="E28" s="572" t="s">
        <v>326</v>
      </c>
      <c r="F28" s="573" t="s">
        <v>15</v>
      </c>
      <c r="G28" s="106"/>
      <c r="H28" s="171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589">
        <v>44406</v>
      </c>
      <c r="C29" s="570" t="s">
        <v>91</v>
      </c>
      <c r="D29" s="571" t="s">
        <v>369</v>
      </c>
      <c r="E29" s="572" t="s">
        <v>370</v>
      </c>
      <c r="F29" s="590" t="s">
        <v>16</v>
      </c>
      <c r="G29" s="126"/>
      <c r="H29" s="212"/>
      <c r="I29" s="34"/>
      <c r="J29" s="34"/>
      <c r="K29" s="34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591">
        <v>42159</v>
      </c>
      <c r="C30" s="570" t="s">
        <v>77</v>
      </c>
      <c r="D30" s="571" t="s">
        <v>391</v>
      </c>
      <c r="E30" s="572" t="s">
        <v>392</v>
      </c>
      <c r="F30" s="590" t="s">
        <v>17</v>
      </c>
      <c r="G30" s="106"/>
      <c r="H30" s="118"/>
      <c r="I30" s="32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42195</v>
      </c>
      <c r="C31" s="119" t="s">
        <v>77</v>
      </c>
      <c r="D31" s="120" t="s">
        <v>375</v>
      </c>
      <c r="E31" s="121" t="s">
        <v>376</v>
      </c>
      <c r="F31" s="112" t="s">
        <v>13</v>
      </c>
      <c r="G31" s="440"/>
      <c r="H31" s="441"/>
      <c r="I31" s="65"/>
      <c r="J31" s="65"/>
      <c r="K31" s="65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42196</v>
      </c>
      <c r="C32" s="98" t="s">
        <v>77</v>
      </c>
      <c r="D32" s="99" t="s">
        <v>367</v>
      </c>
      <c r="E32" s="100" t="s">
        <v>368</v>
      </c>
      <c r="F32" s="124" t="s">
        <v>14</v>
      </c>
      <c r="G32" s="125"/>
      <c r="H32" s="211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101">
        <v>42204</v>
      </c>
      <c r="C33" s="102" t="s">
        <v>77</v>
      </c>
      <c r="D33" s="103" t="s">
        <v>363</v>
      </c>
      <c r="E33" s="104" t="s">
        <v>364</v>
      </c>
      <c r="F33" s="105" t="s">
        <v>15</v>
      </c>
      <c r="G33" s="106"/>
      <c r="H33" s="11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.25" customHeight="1">
      <c r="A34" s="26">
        <v>28</v>
      </c>
      <c r="B34" s="101">
        <v>42207</v>
      </c>
      <c r="C34" s="102" t="s">
        <v>77</v>
      </c>
      <c r="D34" s="103" t="s">
        <v>357</v>
      </c>
      <c r="E34" s="104" t="s">
        <v>358</v>
      </c>
      <c r="F34" s="245" t="s">
        <v>16</v>
      </c>
      <c r="G34" s="106"/>
      <c r="H34" s="11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42239</v>
      </c>
      <c r="C35" s="102" t="s">
        <v>77</v>
      </c>
      <c r="D35" s="103" t="s">
        <v>1037</v>
      </c>
      <c r="E35" s="104" t="s">
        <v>571</v>
      </c>
      <c r="F35" s="245" t="s">
        <v>17</v>
      </c>
      <c r="G35" s="106"/>
      <c r="H35" s="11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.25" customHeight="1">
      <c r="A36" s="37">
        <v>30</v>
      </c>
      <c r="B36" s="444">
        <v>42241</v>
      </c>
      <c r="C36" s="109" t="s">
        <v>77</v>
      </c>
      <c r="D36" s="110" t="s">
        <v>371</v>
      </c>
      <c r="E36" s="111" t="s">
        <v>372</v>
      </c>
      <c r="F36" s="112" t="s">
        <v>13</v>
      </c>
      <c r="G36" s="113"/>
      <c r="H36" s="208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97">
        <v>42317</v>
      </c>
      <c r="C37" s="115" t="s">
        <v>77</v>
      </c>
      <c r="D37" s="116" t="s">
        <v>335</v>
      </c>
      <c r="E37" s="117" t="s">
        <v>336</v>
      </c>
      <c r="F37" s="124" t="s">
        <v>14</v>
      </c>
      <c r="G37" s="439"/>
      <c r="H37" s="437"/>
      <c r="I37" s="58"/>
      <c r="J37" s="58"/>
      <c r="K37" s="58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240">
        <v>42352</v>
      </c>
      <c r="C38" s="102" t="s">
        <v>77</v>
      </c>
      <c r="D38" s="103" t="s">
        <v>359</v>
      </c>
      <c r="E38" s="104" t="s">
        <v>360</v>
      </c>
      <c r="F38" s="105" t="s">
        <v>15</v>
      </c>
      <c r="G38" s="106"/>
      <c r="H38" s="171"/>
      <c r="I38" s="32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240">
        <v>42409</v>
      </c>
      <c r="C39" s="102" t="s">
        <v>77</v>
      </c>
      <c r="D39" s="103" t="s">
        <v>393</v>
      </c>
      <c r="E39" s="104" t="s">
        <v>394</v>
      </c>
      <c r="F39" s="245" t="s">
        <v>16</v>
      </c>
      <c r="G39" s="106"/>
      <c r="H39" s="171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512">
        <v>42581</v>
      </c>
      <c r="C40" s="102" t="s">
        <v>77</v>
      </c>
      <c r="D40" s="103" t="s">
        <v>381</v>
      </c>
      <c r="E40" s="104" t="s">
        <v>382</v>
      </c>
      <c r="F40" s="245" t="s">
        <v>17</v>
      </c>
      <c r="G40" s="106"/>
      <c r="H40" s="171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578">
        <v>35</v>
      </c>
      <c r="B41" s="601">
        <v>44407</v>
      </c>
      <c r="C41" s="575" t="s">
        <v>77</v>
      </c>
      <c r="D41" s="576" t="s">
        <v>387</v>
      </c>
      <c r="E41" s="577" t="s">
        <v>388</v>
      </c>
      <c r="F41" s="578" t="s">
        <v>13</v>
      </c>
      <c r="G41" s="113"/>
      <c r="H41" s="204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44"/>
      <c r="V41" s="44"/>
      <c r="W41" s="44"/>
      <c r="X41" s="45"/>
      <c r="Y41" s="68"/>
    </row>
    <row r="42" spans="1:25" s="2" customFormat="1" ht="16.25" customHeight="1">
      <c r="A42" s="390"/>
      <c r="B42" s="601"/>
      <c r="C42" s="629"/>
      <c r="D42" s="630"/>
      <c r="E42" s="631"/>
      <c r="F42" s="592"/>
      <c r="G42" s="551"/>
      <c r="H42" s="392"/>
      <c r="I42" s="393"/>
      <c r="J42" s="393"/>
      <c r="K42" s="393"/>
      <c r="L42" s="393"/>
      <c r="M42" s="393"/>
      <c r="N42" s="393"/>
      <c r="O42" s="393"/>
      <c r="P42" s="394"/>
      <c r="Q42" s="394"/>
      <c r="R42" s="394"/>
      <c r="S42" s="394"/>
      <c r="T42" s="394"/>
      <c r="U42" s="394"/>
      <c r="V42" s="394"/>
      <c r="W42" s="394"/>
      <c r="X42" s="395"/>
      <c r="Y42" s="396"/>
    </row>
    <row r="43" spans="1:25" s="2" customFormat="1" ht="6" customHeight="1">
      <c r="A43" s="70"/>
      <c r="B43" s="173"/>
      <c r="C43" s="174"/>
      <c r="D43" s="175"/>
      <c r="E43" s="176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9"/>
      <c r="Q43" s="69"/>
      <c r="R43" s="69"/>
      <c r="S43" s="69"/>
      <c r="T43" s="69"/>
      <c r="U43" s="69"/>
      <c r="V43" s="69"/>
      <c r="W43" s="69"/>
      <c r="X43" s="178"/>
      <c r="Y43" s="179"/>
    </row>
    <row r="44" spans="1:25" s="2" customFormat="1" ht="16.25" customHeight="1">
      <c r="A44" s="69"/>
      <c r="B44" s="73" t="s">
        <v>24</v>
      </c>
      <c r="C44" s="70"/>
      <c r="E44" s="70">
        <f>I44+O44</f>
        <v>35</v>
      </c>
      <c r="F44" s="71" t="s">
        <v>6</v>
      </c>
      <c r="G44" s="73" t="s">
        <v>11</v>
      </c>
      <c r="H44" s="73"/>
      <c r="I44" s="70">
        <f>COUNTIF($C$7:$C$42,"ช")</f>
        <v>23</v>
      </c>
      <c r="J44" s="69"/>
      <c r="K44" s="72" t="s">
        <v>8</v>
      </c>
      <c r="L44" s="73"/>
      <c r="M44" s="191" t="s">
        <v>7</v>
      </c>
      <c r="N44" s="191"/>
      <c r="O44" s="70">
        <f>COUNTIF($C$7:$C$42,"ญ")</f>
        <v>12</v>
      </c>
      <c r="P44" s="69"/>
      <c r="Q44" s="72" t="s">
        <v>8</v>
      </c>
      <c r="X44" s="69"/>
      <c r="Y44" s="69"/>
    </row>
    <row r="45" spans="1:25" s="92" customFormat="1" ht="17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90" customFormat="1" ht="15" hidden="1" customHeight="1">
      <c r="A46" s="85"/>
      <c r="B46" s="86"/>
      <c r="C46" s="85"/>
      <c r="D46" s="169" t="s">
        <v>13</v>
      </c>
      <c r="E46" s="169">
        <f>COUNTIF($F$7:$F$42,"แดง")</f>
        <v>8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90" customFormat="1" ht="15" hidden="1" customHeight="1">
      <c r="A47" s="85"/>
      <c r="B47" s="86"/>
      <c r="C47" s="85"/>
      <c r="D47" s="169" t="s">
        <v>14</v>
      </c>
      <c r="E47" s="169">
        <f>COUNTIF($F$7:$F$42,"เหลือง")</f>
        <v>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90" customFormat="1" ht="15" hidden="1" customHeight="1">
      <c r="A48" s="85"/>
      <c r="B48" s="86"/>
      <c r="C48" s="85"/>
      <c r="D48" s="169" t="s">
        <v>15</v>
      </c>
      <c r="E48" s="169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90" customFormat="1" ht="15" hidden="1" customHeight="1">
      <c r="A49" s="85"/>
      <c r="B49" s="86"/>
      <c r="C49" s="85"/>
      <c r="D49" s="169" t="s">
        <v>16</v>
      </c>
      <c r="E49" s="169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17</v>
      </c>
      <c r="E50" s="169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468" t="s">
        <v>5</v>
      </c>
      <c r="E51" s="468">
        <f>SUM(E46:E50)</f>
        <v>35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5" customHeight="1">
      <c r="B52" s="87"/>
      <c r="C52" s="88"/>
      <c r="D52" s="89"/>
      <c r="E52" s="89"/>
      <c r="F52" s="90"/>
    </row>
    <row r="53" spans="1:25" ht="15" customHeight="1">
      <c r="D53" s="89"/>
      <c r="E53" s="89"/>
    </row>
    <row r="54" spans="1:25" ht="15" customHeight="1">
      <c r="C54" s="7"/>
      <c r="D54" s="92"/>
      <c r="E54" s="9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topLeftCell="A23" zoomScale="120" zoomScaleNormal="120" workbookViewId="0">
      <selection activeCell="AE45" sqref="AE45"/>
    </sheetView>
  </sheetViews>
  <sheetFormatPr baseColWidth="10" defaultColWidth="9.19921875" defaultRowHeight="15" customHeight="1"/>
  <cols>
    <col min="1" max="1" width="3.59765625" style="1" customWidth="1"/>
    <col min="2" max="2" width="9.796875" style="258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25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ม.4'!B12</f>
        <v>นางอิสราพร เดชะราช</v>
      </c>
    </row>
    <row r="2" spans="1:25" s="12" customFormat="1" ht="18" customHeight="1">
      <c r="B2" s="254" t="s">
        <v>50</v>
      </c>
      <c r="C2" s="144"/>
      <c r="D2" s="145"/>
      <c r="E2" s="146" t="s">
        <v>62</v>
      </c>
      <c r="M2" s="12" t="s">
        <v>51</v>
      </c>
      <c r="R2" s="12" t="str">
        <f>'ยอด ม.4'!B13</f>
        <v>นางสาวไอยลดา สอนมี</v>
      </c>
    </row>
    <row r="3" spans="1:25" s="13" customFormat="1" ht="17.25" customHeight="1">
      <c r="A3" s="14" t="s">
        <v>27</v>
      </c>
      <c r="B3" s="255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255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ม.4'!F12</f>
        <v>728</v>
      </c>
      <c r="X4" s="659"/>
    </row>
    <row r="5" spans="1:25" s="84" customFormat="1" ht="18" customHeight="1">
      <c r="A5" s="657" t="s">
        <v>0</v>
      </c>
      <c r="B5" s="671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72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42226</v>
      </c>
      <c r="C7" s="98" t="s">
        <v>91</v>
      </c>
      <c r="D7" s="99" t="s">
        <v>395</v>
      </c>
      <c r="E7" s="100" t="s">
        <v>396</v>
      </c>
      <c r="F7" s="124" t="s">
        <v>14</v>
      </c>
      <c r="G7" s="81"/>
      <c r="H7" s="211"/>
      <c r="I7" s="49"/>
      <c r="J7" s="49"/>
      <c r="K7" s="49"/>
      <c r="L7" s="22"/>
      <c r="M7" s="22"/>
      <c r="N7" s="22"/>
      <c r="O7" s="22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" customHeight="1">
      <c r="A8" s="26">
        <v>2</v>
      </c>
      <c r="B8" s="101">
        <v>42247</v>
      </c>
      <c r="C8" s="102" t="s">
        <v>91</v>
      </c>
      <c r="D8" s="103" t="s">
        <v>403</v>
      </c>
      <c r="E8" s="104" t="s">
        <v>404</v>
      </c>
      <c r="F8" s="105" t="s">
        <v>15</v>
      </c>
      <c r="G8" s="76"/>
      <c r="H8" s="11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42249</v>
      </c>
      <c r="C9" s="102" t="s">
        <v>91</v>
      </c>
      <c r="D9" s="103" t="s">
        <v>401</v>
      </c>
      <c r="E9" s="104" t="s">
        <v>402</v>
      </c>
      <c r="F9" s="105" t="s">
        <v>16</v>
      </c>
      <c r="G9" s="76"/>
      <c r="H9" s="11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42295</v>
      </c>
      <c r="C10" s="102" t="s">
        <v>91</v>
      </c>
      <c r="D10" s="103" t="s">
        <v>407</v>
      </c>
      <c r="E10" s="104" t="s">
        <v>408</v>
      </c>
      <c r="F10" s="105" t="s">
        <v>17</v>
      </c>
      <c r="G10" s="76"/>
      <c r="H10" s="11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42304</v>
      </c>
      <c r="C11" s="109" t="s">
        <v>91</v>
      </c>
      <c r="D11" s="110" t="s">
        <v>397</v>
      </c>
      <c r="E11" s="111" t="s">
        <v>398</v>
      </c>
      <c r="F11" s="112" t="s">
        <v>13</v>
      </c>
      <c r="G11" s="77"/>
      <c r="H11" s="208"/>
      <c r="I11" s="43"/>
      <c r="J11" s="43"/>
      <c r="K11" s="43"/>
      <c r="L11" s="19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" customHeight="1">
      <c r="A12" s="15">
        <v>6</v>
      </c>
      <c r="B12" s="97">
        <v>42334</v>
      </c>
      <c r="C12" s="98" t="s">
        <v>91</v>
      </c>
      <c r="D12" s="99" t="s">
        <v>458</v>
      </c>
      <c r="E12" s="100" t="s">
        <v>459</v>
      </c>
      <c r="F12" s="124" t="s">
        <v>14</v>
      </c>
      <c r="G12" s="81"/>
      <c r="H12" s="211"/>
      <c r="I12" s="49"/>
      <c r="J12" s="49"/>
      <c r="K12" s="49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42337</v>
      </c>
      <c r="C13" s="102" t="s">
        <v>91</v>
      </c>
      <c r="D13" s="103" t="s">
        <v>456</v>
      </c>
      <c r="E13" s="104" t="s">
        <v>457</v>
      </c>
      <c r="F13" s="105" t="s">
        <v>15</v>
      </c>
      <c r="G13" s="82"/>
      <c r="H13" s="212"/>
      <c r="I13" s="34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42344</v>
      </c>
      <c r="C14" s="102" t="s">
        <v>91</v>
      </c>
      <c r="D14" s="114" t="s">
        <v>126</v>
      </c>
      <c r="E14" s="104" t="s">
        <v>101</v>
      </c>
      <c r="F14" s="105" t="s">
        <v>16</v>
      </c>
      <c r="G14" s="76"/>
      <c r="H14" s="118"/>
      <c r="I14" s="32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42376</v>
      </c>
      <c r="C15" s="102" t="s">
        <v>91</v>
      </c>
      <c r="D15" s="103" t="s">
        <v>399</v>
      </c>
      <c r="E15" s="104" t="s">
        <v>400</v>
      </c>
      <c r="F15" s="105" t="s">
        <v>17</v>
      </c>
      <c r="G15" s="76"/>
      <c r="H15" s="118"/>
      <c r="I15" s="32"/>
      <c r="J15" s="32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" customHeight="1">
      <c r="A16" s="37">
        <v>10</v>
      </c>
      <c r="B16" s="108">
        <v>42382</v>
      </c>
      <c r="C16" s="109" t="s">
        <v>91</v>
      </c>
      <c r="D16" s="110" t="s">
        <v>405</v>
      </c>
      <c r="E16" s="111" t="s">
        <v>406</v>
      </c>
      <c r="F16" s="112" t="s">
        <v>13</v>
      </c>
      <c r="G16" s="77"/>
      <c r="H16" s="208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" customHeight="1">
      <c r="A17" s="15">
        <v>11</v>
      </c>
      <c r="B17" s="97">
        <v>42442</v>
      </c>
      <c r="C17" s="98" t="s">
        <v>91</v>
      </c>
      <c r="D17" s="99" t="s">
        <v>409</v>
      </c>
      <c r="E17" s="100" t="s">
        <v>410</v>
      </c>
      <c r="F17" s="124" t="s">
        <v>14</v>
      </c>
      <c r="G17" s="81"/>
      <c r="H17" s="211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42518</v>
      </c>
      <c r="C18" s="102" t="s">
        <v>91</v>
      </c>
      <c r="D18" s="103" t="s">
        <v>411</v>
      </c>
      <c r="E18" s="104" t="s">
        <v>412</v>
      </c>
      <c r="F18" s="105" t="s">
        <v>15</v>
      </c>
      <c r="G18" s="76"/>
      <c r="H18" s="11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240">
        <v>42521</v>
      </c>
      <c r="C19" s="102" t="s">
        <v>91</v>
      </c>
      <c r="D19" s="103" t="s">
        <v>448</v>
      </c>
      <c r="E19" s="104" t="s">
        <v>449</v>
      </c>
      <c r="F19" s="105" t="s">
        <v>16</v>
      </c>
      <c r="G19" s="76"/>
      <c r="H19" s="11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512">
        <v>42563</v>
      </c>
      <c r="C20" s="102" t="s">
        <v>91</v>
      </c>
      <c r="D20" s="103" t="s">
        <v>413</v>
      </c>
      <c r="E20" s="104" t="s">
        <v>414</v>
      </c>
      <c r="F20" s="105" t="s">
        <v>17</v>
      </c>
      <c r="G20" s="235"/>
      <c r="H20" s="206"/>
      <c r="I20" s="34"/>
      <c r="J20" s="34"/>
      <c r="K20" s="34"/>
      <c r="L20" s="34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601">
        <v>44408</v>
      </c>
      <c r="C21" s="575" t="s">
        <v>91</v>
      </c>
      <c r="D21" s="576" t="s">
        <v>450</v>
      </c>
      <c r="E21" s="577" t="s">
        <v>451</v>
      </c>
      <c r="F21" s="578" t="s">
        <v>13</v>
      </c>
      <c r="G21" s="77"/>
      <c r="H21" s="204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" customHeight="1">
      <c r="A22" s="15">
        <v>16</v>
      </c>
      <c r="B22" s="579">
        <v>44409</v>
      </c>
      <c r="C22" s="580" t="s">
        <v>91</v>
      </c>
      <c r="D22" s="581" t="s">
        <v>462</v>
      </c>
      <c r="E22" s="582" t="s">
        <v>463</v>
      </c>
      <c r="F22" s="583" t="s">
        <v>14</v>
      </c>
      <c r="G22" s="81"/>
      <c r="H22" s="203"/>
      <c r="I22" s="49"/>
      <c r="J22" s="49"/>
      <c r="K22" s="49"/>
      <c r="L22" s="49"/>
      <c r="M22" s="49"/>
      <c r="N22" s="49"/>
      <c r="O22" s="49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584">
        <v>44410</v>
      </c>
      <c r="C23" s="570" t="s">
        <v>91</v>
      </c>
      <c r="D23" s="571" t="s">
        <v>452</v>
      </c>
      <c r="E23" s="572" t="s">
        <v>453</v>
      </c>
      <c r="F23" s="573" t="s">
        <v>15</v>
      </c>
      <c r="G23" s="82"/>
      <c r="H23" s="206"/>
      <c r="I23" s="34"/>
      <c r="J23" s="34"/>
      <c r="K23" s="34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84">
        <v>44411</v>
      </c>
      <c r="C24" s="570" t="s">
        <v>91</v>
      </c>
      <c r="D24" s="571" t="s">
        <v>454</v>
      </c>
      <c r="E24" s="572" t="s">
        <v>455</v>
      </c>
      <c r="F24" s="573" t="s">
        <v>16</v>
      </c>
      <c r="G24" s="235"/>
      <c r="H24" s="206"/>
      <c r="I24" s="34"/>
      <c r="J24" s="34"/>
      <c r="K24" s="34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584">
        <v>44412</v>
      </c>
      <c r="C25" s="570" t="s">
        <v>91</v>
      </c>
      <c r="D25" s="571" t="s">
        <v>460</v>
      </c>
      <c r="E25" s="572" t="s">
        <v>461</v>
      </c>
      <c r="F25" s="573" t="s">
        <v>17</v>
      </c>
      <c r="G25" s="76"/>
      <c r="H25" s="171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249">
        <v>42171</v>
      </c>
      <c r="C26" s="109" t="s">
        <v>77</v>
      </c>
      <c r="D26" s="110" t="s">
        <v>234</v>
      </c>
      <c r="E26" s="111" t="s">
        <v>415</v>
      </c>
      <c r="F26" s="112" t="s">
        <v>13</v>
      </c>
      <c r="G26" s="77"/>
      <c r="H26" s="208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" customHeight="1">
      <c r="A27" s="15">
        <v>21</v>
      </c>
      <c r="B27" s="97">
        <v>42193</v>
      </c>
      <c r="C27" s="115" t="s">
        <v>77</v>
      </c>
      <c r="D27" s="116" t="s">
        <v>422</v>
      </c>
      <c r="E27" s="117" t="s">
        <v>423</v>
      </c>
      <c r="F27" s="124" t="s">
        <v>14</v>
      </c>
      <c r="G27" s="80"/>
      <c r="H27" s="214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" customHeight="1">
      <c r="A28" s="26">
        <v>22</v>
      </c>
      <c r="B28" s="101">
        <v>42201</v>
      </c>
      <c r="C28" s="102" t="s">
        <v>77</v>
      </c>
      <c r="D28" s="103" t="s">
        <v>416</v>
      </c>
      <c r="E28" s="104" t="s">
        <v>417</v>
      </c>
      <c r="F28" s="105" t="s">
        <v>15</v>
      </c>
      <c r="G28" s="82"/>
      <c r="H28" s="212"/>
      <c r="I28" s="34"/>
      <c r="J28" s="34"/>
      <c r="K28" s="34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42265</v>
      </c>
      <c r="C29" s="102" t="s">
        <v>77</v>
      </c>
      <c r="D29" s="103" t="s">
        <v>426</v>
      </c>
      <c r="E29" s="104" t="s">
        <v>427</v>
      </c>
      <c r="F29" s="105" t="s">
        <v>16</v>
      </c>
      <c r="G29" s="76"/>
      <c r="H29" s="11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42320</v>
      </c>
      <c r="C30" s="102" t="s">
        <v>77</v>
      </c>
      <c r="D30" s="103" t="s">
        <v>420</v>
      </c>
      <c r="E30" s="104" t="s">
        <v>421</v>
      </c>
      <c r="F30" s="105" t="s">
        <v>17</v>
      </c>
      <c r="G30" s="82"/>
      <c r="H30" s="212"/>
      <c r="I30" s="34"/>
      <c r="J30" s="34"/>
      <c r="K30" s="34"/>
      <c r="L30" s="34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42364</v>
      </c>
      <c r="C31" s="119" t="s">
        <v>77</v>
      </c>
      <c r="D31" s="120" t="s">
        <v>418</v>
      </c>
      <c r="E31" s="121" t="s">
        <v>419</v>
      </c>
      <c r="F31" s="112" t="s">
        <v>13</v>
      </c>
      <c r="G31" s="79"/>
      <c r="H31" s="209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42367</v>
      </c>
      <c r="C32" s="98" t="s">
        <v>77</v>
      </c>
      <c r="D32" s="99" t="s">
        <v>464</v>
      </c>
      <c r="E32" s="100" t="s">
        <v>465</v>
      </c>
      <c r="F32" s="124" t="s">
        <v>14</v>
      </c>
      <c r="G32" s="81"/>
      <c r="H32" s="211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" customHeight="1">
      <c r="A33" s="26">
        <v>27</v>
      </c>
      <c r="B33" s="101">
        <v>42397</v>
      </c>
      <c r="C33" s="102" t="s">
        <v>77</v>
      </c>
      <c r="D33" s="103" t="s">
        <v>436</v>
      </c>
      <c r="E33" s="104" t="s">
        <v>437</v>
      </c>
      <c r="F33" s="105" t="s">
        <v>15</v>
      </c>
      <c r="G33" s="76"/>
      <c r="H33" s="11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" customHeight="1">
      <c r="A34" s="26">
        <v>28</v>
      </c>
      <c r="B34" s="101">
        <v>42404</v>
      </c>
      <c r="C34" s="102" t="s">
        <v>77</v>
      </c>
      <c r="D34" s="103" t="s">
        <v>434</v>
      </c>
      <c r="E34" s="104" t="s">
        <v>435</v>
      </c>
      <c r="F34" s="105" t="s">
        <v>16</v>
      </c>
      <c r="G34" s="76"/>
      <c r="H34" s="11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42408</v>
      </c>
      <c r="C35" s="102" t="s">
        <v>77</v>
      </c>
      <c r="D35" s="103" t="s">
        <v>430</v>
      </c>
      <c r="E35" s="104" t="s">
        <v>431</v>
      </c>
      <c r="F35" s="105" t="s">
        <v>17</v>
      </c>
      <c r="G35" s="76"/>
      <c r="H35" s="11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" customHeight="1">
      <c r="A36" s="37">
        <v>30</v>
      </c>
      <c r="B36" s="108">
        <v>42447</v>
      </c>
      <c r="C36" s="109" t="s">
        <v>77</v>
      </c>
      <c r="D36" s="110" t="s">
        <v>438</v>
      </c>
      <c r="E36" s="111" t="s">
        <v>439</v>
      </c>
      <c r="F36" s="112" t="s">
        <v>13</v>
      </c>
      <c r="G36" s="77"/>
      <c r="H36" s="208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473">
        <v>42459</v>
      </c>
      <c r="C37" s="115" t="s">
        <v>77</v>
      </c>
      <c r="D37" s="116" t="s">
        <v>428</v>
      </c>
      <c r="E37" s="117" t="s">
        <v>429</v>
      </c>
      <c r="F37" s="124" t="s">
        <v>15</v>
      </c>
      <c r="G37" s="80"/>
      <c r="H37" s="205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101">
        <v>42460</v>
      </c>
      <c r="C38" s="102" t="s">
        <v>77</v>
      </c>
      <c r="D38" s="103" t="s">
        <v>446</v>
      </c>
      <c r="E38" s="104" t="s">
        <v>447</v>
      </c>
      <c r="F38" s="105" t="s">
        <v>16</v>
      </c>
      <c r="G38" s="76"/>
      <c r="H38" s="118"/>
      <c r="I38" s="32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101">
        <v>42528</v>
      </c>
      <c r="C39" s="102" t="s">
        <v>77</v>
      </c>
      <c r="D39" s="103" t="s">
        <v>440</v>
      </c>
      <c r="E39" s="104" t="s">
        <v>441</v>
      </c>
      <c r="F39" s="105" t="s">
        <v>17</v>
      </c>
      <c r="G39" s="76"/>
      <c r="H39" s="118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379">
        <v>42535</v>
      </c>
      <c r="C40" s="102" t="s">
        <v>77</v>
      </c>
      <c r="D40" s="103" t="s">
        <v>442</v>
      </c>
      <c r="E40" s="104" t="s">
        <v>443</v>
      </c>
      <c r="F40" s="105" t="s">
        <v>13</v>
      </c>
      <c r="G40" s="76"/>
      <c r="H40" s="118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37">
        <v>35</v>
      </c>
      <c r="B41" s="442">
        <v>42541</v>
      </c>
      <c r="C41" s="119" t="s">
        <v>77</v>
      </c>
      <c r="D41" s="120" t="s">
        <v>444</v>
      </c>
      <c r="E41" s="121" t="s">
        <v>445</v>
      </c>
      <c r="F41" s="112" t="s">
        <v>14</v>
      </c>
      <c r="G41" s="79"/>
      <c r="H41" s="209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" customHeight="1">
      <c r="A42" s="15">
        <v>36</v>
      </c>
      <c r="B42" s="517">
        <v>42542</v>
      </c>
      <c r="C42" s="98" t="s">
        <v>77</v>
      </c>
      <c r="D42" s="99" t="s">
        <v>424</v>
      </c>
      <c r="E42" s="100" t="s">
        <v>425</v>
      </c>
      <c r="F42" s="124" t="s">
        <v>15</v>
      </c>
      <c r="G42" s="75"/>
      <c r="H42" s="207"/>
      <c r="I42" s="22"/>
      <c r="J42" s="22"/>
      <c r="K42" s="22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2"/>
      <c r="Y42" s="25"/>
    </row>
    <row r="43" spans="1:25" s="2" customFormat="1" ht="16" customHeight="1">
      <c r="A43" s="26">
        <v>37</v>
      </c>
      <c r="B43" s="379">
        <v>42580</v>
      </c>
      <c r="C43" s="102" t="s">
        <v>77</v>
      </c>
      <c r="D43" s="103" t="s">
        <v>432</v>
      </c>
      <c r="E43" s="104" t="s">
        <v>433</v>
      </c>
      <c r="F43" s="105" t="s">
        <v>16</v>
      </c>
      <c r="G43" s="76"/>
      <c r="H43" s="118"/>
      <c r="I43" s="32"/>
      <c r="J43" s="32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4"/>
      <c r="Y43" s="36"/>
    </row>
    <row r="44" spans="1:25" s="2" customFormat="1" ht="16.25" customHeight="1">
      <c r="A44" s="26">
        <v>38</v>
      </c>
      <c r="B44" s="591">
        <v>44413</v>
      </c>
      <c r="C44" s="570" t="s">
        <v>77</v>
      </c>
      <c r="D44" s="571" t="s">
        <v>466</v>
      </c>
      <c r="E44" s="572" t="s">
        <v>467</v>
      </c>
      <c r="F44" s="573" t="s">
        <v>17</v>
      </c>
      <c r="G44" s="76"/>
      <c r="H44" s="171"/>
      <c r="I44" s="32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3"/>
      <c r="X44" s="34"/>
      <c r="Y44" s="36"/>
    </row>
    <row r="45" spans="1:25" s="2" customFormat="1" ht="16" customHeight="1">
      <c r="A45" s="26">
        <v>39</v>
      </c>
      <c r="B45" s="584">
        <v>44414</v>
      </c>
      <c r="C45" s="570" t="s">
        <v>77</v>
      </c>
      <c r="D45" s="571" t="s">
        <v>468</v>
      </c>
      <c r="E45" s="572" t="s">
        <v>469</v>
      </c>
      <c r="F45" s="573" t="s">
        <v>13</v>
      </c>
      <c r="G45" s="76"/>
      <c r="H45" s="171"/>
      <c r="I45" s="32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4"/>
      <c r="Y45" s="36"/>
    </row>
    <row r="46" spans="1:25" s="2" customFormat="1" ht="16" customHeight="1">
      <c r="A46" s="37"/>
      <c r="B46" s="601"/>
      <c r="C46" s="602"/>
      <c r="D46" s="603"/>
      <c r="E46" s="604"/>
      <c r="F46" s="578"/>
      <c r="G46" s="402"/>
      <c r="H46" s="403"/>
      <c r="I46" s="404"/>
      <c r="J46" s="404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45"/>
      <c r="Y46" s="68"/>
    </row>
    <row r="47" spans="1:25" s="2" customFormat="1" ht="6" customHeight="1">
      <c r="A47" s="70"/>
      <c r="B47" s="256"/>
      <c r="C47" s="218"/>
      <c r="D47" s="219"/>
      <c r="E47" s="21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257" t="s">
        <v>24</v>
      </c>
      <c r="C48" s="70"/>
      <c r="E48" s="70">
        <f>I48+O48</f>
        <v>39</v>
      </c>
      <c r="F48" s="71" t="s">
        <v>6</v>
      </c>
      <c r="G48" s="73" t="s">
        <v>11</v>
      </c>
      <c r="H48" s="73"/>
      <c r="I48" s="70">
        <f>COUNTIF($C$7:$C$46,"ช")</f>
        <v>19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20</v>
      </c>
      <c r="P48" s="69"/>
      <c r="Q48" s="72" t="s">
        <v>8</v>
      </c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7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8" spans="1:25" s="2" customFormat="1" ht="16.25" hidden="1" customHeight="1">
      <c r="A58" s="26">
        <v>27</v>
      </c>
      <c r="B58" s="274">
        <v>41914</v>
      </c>
      <c r="C58" s="275" t="s">
        <v>77</v>
      </c>
      <c r="D58" s="375" t="s">
        <v>97</v>
      </c>
      <c r="E58" s="276" t="s">
        <v>98</v>
      </c>
      <c r="F58" s="283" t="s">
        <v>14</v>
      </c>
      <c r="G58" s="340"/>
      <c r="H58" s="314"/>
      <c r="I58" s="315"/>
      <c r="J58" s="315"/>
      <c r="K58" s="315"/>
      <c r="L58" s="316"/>
      <c r="M58" s="316"/>
      <c r="N58" s="316"/>
      <c r="O58" s="316"/>
      <c r="P58" s="317"/>
      <c r="Q58" s="317"/>
      <c r="R58" s="317"/>
      <c r="S58" s="317"/>
      <c r="T58" s="317"/>
      <c r="U58" s="317"/>
      <c r="V58" s="317"/>
      <c r="W58" s="317"/>
      <c r="X58" s="315"/>
      <c r="Y58" s="318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8"/>
  <sheetViews>
    <sheetView zoomScale="120" zoomScaleNormal="120" workbookViewId="0">
      <selection activeCell="AA22" sqref="AA22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ม.4'!B14</f>
        <v>นายชาญณรงค์ ชูจิต</v>
      </c>
    </row>
    <row r="2" spans="1:25" s="12" customFormat="1" ht="18" customHeight="1">
      <c r="B2" s="147" t="s">
        <v>50</v>
      </c>
      <c r="C2" s="144"/>
      <c r="D2" s="145"/>
      <c r="E2" s="146" t="s">
        <v>63</v>
      </c>
      <c r="M2" s="12" t="s">
        <v>51</v>
      </c>
      <c r="R2" s="12" t="str">
        <f>'ยอด ม.4'!B15</f>
        <v>นางสาวธิดารัตน์ ทองสีนวล</v>
      </c>
    </row>
    <row r="3" spans="1:25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ม.4'!F14</f>
        <v>727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42246</v>
      </c>
      <c r="C7" s="98" t="s">
        <v>91</v>
      </c>
      <c r="D7" s="99" t="s">
        <v>482</v>
      </c>
      <c r="E7" s="100" t="s">
        <v>483</v>
      </c>
      <c r="F7" s="124" t="s">
        <v>14</v>
      </c>
      <c r="G7" s="81"/>
      <c r="H7" s="197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42256</v>
      </c>
      <c r="C8" s="102" t="s">
        <v>91</v>
      </c>
      <c r="D8" s="103" t="s">
        <v>488</v>
      </c>
      <c r="E8" s="104" t="s">
        <v>489</v>
      </c>
      <c r="F8" s="245" t="s">
        <v>15</v>
      </c>
      <c r="G8" s="82"/>
      <c r="H8" s="198"/>
      <c r="I8" s="34"/>
      <c r="J8" s="34"/>
      <c r="K8" s="34"/>
      <c r="L8" s="34"/>
      <c r="M8" s="34"/>
      <c r="N8" s="34"/>
      <c r="O8" s="34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42289</v>
      </c>
      <c r="C9" s="102" t="s">
        <v>91</v>
      </c>
      <c r="D9" s="103" t="s">
        <v>474</v>
      </c>
      <c r="E9" s="104" t="s">
        <v>475</v>
      </c>
      <c r="F9" s="105" t="s">
        <v>16</v>
      </c>
      <c r="G9" s="76"/>
      <c r="H9" s="7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42291</v>
      </c>
      <c r="C10" s="102" t="s">
        <v>91</v>
      </c>
      <c r="D10" s="103" t="s">
        <v>470</v>
      </c>
      <c r="E10" s="104" t="s">
        <v>471</v>
      </c>
      <c r="F10" s="105" t="s">
        <v>17</v>
      </c>
      <c r="G10" s="76"/>
      <c r="H10" s="7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42336</v>
      </c>
      <c r="C11" s="109" t="s">
        <v>91</v>
      </c>
      <c r="D11" s="110" t="s">
        <v>528</v>
      </c>
      <c r="E11" s="111" t="s">
        <v>529</v>
      </c>
      <c r="F11" s="425" t="s">
        <v>13</v>
      </c>
      <c r="G11" s="222"/>
      <c r="H11" s="202"/>
      <c r="I11" s="45"/>
      <c r="J11" s="45"/>
      <c r="K11" s="45"/>
      <c r="L11" s="45"/>
      <c r="M11" s="45"/>
      <c r="N11" s="45"/>
      <c r="O11" s="45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" customHeight="1">
      <c r="A12" s="15">
        <v>6</v>
      </c>
      <c r="B12" s="97">
        <v>42348</v>
      </c>
      <c r="C12" s="98" t="s">
        <v>91</v>
      </c>
      <c r="D12" s="99" t="s">
        <v>522</v>
      </c>
      <c r="E12" s="100" t="s">
        <v>523</v>
      </c>
      <c r="F12" s="124" t="s">
        <v>14</v>
      </c>
      <c r="G12" s="75"/>
      <c r="H12" s="192"/>
      <c r="I12" s="22"/>
      <c r="J12" s="22"/>
      <c r="K12" s="22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42350</v>
      </c>
      <c r="C13" s="102" t="s">
        <v>91</v>
      </c>
      <c r="D13" s="103" t="s">
        <v>472</v>
      </c>
      <c r="E13" s="104" t="s">
        <v>473</v>
      </c>
      <c r="F13" s="245" t="s">
        <v>15</v>
      </c>
      <c r="G13" s="76"/>
      <c r="H13" s="78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" customHeight="1">
      <c r="A14" s="26">
        <v>8</v>
      </c>
      <c r="B14" s="101">
        <v>42381</v>
      </c>
      <c r="C14" s="102" t="s">
        <v>91</v>
      </c>
      <c r="D14" s="103" t="s">
        <v>476</v>
      </c>
      <c r="E14" s="104" t="s">
        <v>477</v>
      </c>
      <c r="F14" s="105" t="s">
        <v>16</v>
      </c>
      <c r="G14" s="82"/>
      <c r="H14" s="198"/>
      <c r="I14" s="34"/>
      <c r="J14" s="34"/>
      <c r="K14" s="34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42387</v>
      </c>
      <c r="C15" s="102" t="s">
        <v>91</v>
      </c>
      <c r="D15" s="103" t="s">
        <v>223</v>
      </c>
      <c r="E15" s="104" t="s">
        <v>518</v>
      </c>
      <c r="F15" s="105" t="s">
        <v>17</v>
      </c>
      <c r="G15" s="76"/>
      <c r="H15" s="78"/>
      <c r="I15" s="32"/>
      <c r="J15" s="32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108">
        <v>42428</v>
      </c>
      <c r="C16" s="109" t="s">
        <v>91</v>
      </c>
      <c r="D16" s="110" t="s">
        <v>478</v>
      </c>
      <c r="E16" s="111" t="s">
        <v>479</v>
      </c>
      <c r="F16" s="425" t="s">
        <v>13</v>
      </c>
      <c r="G16" s="77"/>
      <c r="H16" s="193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.25" customHeight="1">
      <c r="A17" s="15">
        <v>11</v>
      </c>
      <c r="B17" s="97">
        <v>42464</v>
      </c>
      <c r="C17" s="98" t="s">
        <v>91</v>
      </c>
      <c r="D17" s="99" t="s">
        <v>526</v>
      </c>
      <c r="E17" s="100" t="s">
        <v>527</v>
      </c>
      <c r="F17" s="124" t="s">
        <v>14</v>
      </c>
      <c r="G17" s="81"/>
      <c r="H17" s="203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42466</v>
      </c>
      <c r="C18" s="102" t="s">
        <v>91</v>
      </c>
      <c r="D18" s="103" t="s">
        <v>480</v>
      </c>
      <c r="E18" s="104" t="s">
        <v>481</v>
      </c>
      <c r="F18" s="245" t="s">
        <v>15</v>
      </c>
      <c r="G18" s="76"/>
      <c r="H18" s="171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101">
        <v>42474</v>
      </c>
      <c r="C19" s="102" t="s">
        <v>91</v>
      </c>
      <c r="D19" s="103" t="s">
        <v>490</v>
      </c>
      <c r="E19" s="104" t="s">
        <v>491</v>
      </c>
      <c r="F19" s="105" t="s">
        <v>16</v>
      </c>
      <c r="G19" s="76"/>
      <c r="H19" s="171"/>
      <c r="I19" s="32"/>
      <c r="J19" s="32"/>
      <c r="K19" s="32"/>
      <c r="L19" s="78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" customHeight="1">
      <c r="A20" s="26">
        <v>14</v>
      </c>
      <c r="B20" s="101">
        <v>42508</v>
      </c>
      <c r="C20" s="102" t="s">
        <v>91</v>
      </c>
      <c r="D20" s="103" t="s">
        <v>524</v>
      </c>
      <c r="E20" s="104" t="s">
        <v>525</v>
      </c>
      <c r="F20" s="105" t="s">
        <v>17</v>
      </c>
      <c r="G20" s="76"/>
      <c r="H20" s="171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442">
        <v>42511</v>
      </c>
      <c r="C21" s="109" t="s">
        <v>91</v>
      </c>
      <c r="D21" s="110" t="s">
        <v>484</v>
      </c>
      <c r="E21" s="111" t="s">
        <v>485</v>
      </c>
      <c r="F21" s="425" t="s">
        <v>13</v>
      </c>
      <c r="G21" s="77"/>
      <c r="H21" s="204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" customHeight="1">
      <c r="A22" s="15">
        <v>16</v>
      </c>
      <c r="B22" s="517">
        <v>42524</v>
      </c>
      <c r="C22" s="98" t="s">
        <v>91</v>
      </c>
      <c r="D22" s="99" t="s">
        <v>126</v>
      </c>
      <c r="E22" s="100" t="s">
        <v>521</v>
      </c>
      <c r="F22" s="124" t="s">
        <v>14</v>
      </c>
      <c r="G22" s="81"/>
      <c r="H22" s="203"/>
      <c r="I22" s="49"/>
      <c r="J22" s="49"/>
      <c r="K22" s="49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" customHeight="1">
      <c r="A23" s="26">
        <v>17</v>
      </c>
      <c r="B23" s="379">
        <v>42526</v>
      </c>
      <c r="C23" s="102" t="s">
        <v>91</v>
      </c>
      <c r="D23" s="114" t="s">
        <v>486</v>
      </c>
      <c r="E23" s="104" t="s">
        <v>487</v>
      </c>
      <c r="F23" s="245" t="s">
        <v>15</v>
      </c>
      <c r="G23" s="76"/>
      <c r="H23" s="171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84">
        <v>44415</v>
      </c>
      <c r="C24" s="570" t="s">
        <v>91</v>
      </c>
      <c r="D24" s="571" t="s">
        <v>519</v>
      </c>
      <c r="E24" s="572" t="s">
        <v>520</v>
      </c>
      <c r="F24" s="573" t="s">
        <v>16</v>
      </c>
      <c r="G24" s="76"/>
      <c r="H24" s="171"/>
      <c r="I24" s="32"/>
      <c r="J24" s="32"/>
      <c r="K24" s="32"/>
      <c r="L24" s="34"/>
      <c r="M24" s="34"/>
      <c r="N24" s="34"/>
      <c r="O24" s="34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" customHeight="1">
      <c r="A25" s="26">
        <v>19</v>
      </c>
      <c r="B25" s="584">
        <v>44416</v>
      </c>
      <c r="C25" s="570" t="s">
        <v>91</v>
      </c>
      <c r="D25" s="571" t="s">
        <v>516</v>
      </c>
      <c r="E25" s="572" t="s">
        <v>517</v>
      </c>
      <c r="F25" s="573" t="s">
        <v>17</v>
      </c>
      <c r="G25" s="76"/>
      <c r="H25" s="171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249">
        <v>42270</v>
      </c>
      <c r="C26" s="109" t="s">
        <v>77</v>
      </c>
      <c r="D26" s="110" t="s">
        <v>95</v>
      </c>
      <c r="E26" s="111" t="s">
        <v>492</v>
      </c>
      <c r="F26" s="425" t="s">
        <v>13</v>
      </c>
      <c r="G26" s="77"/>
      <c r="H26" s="193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97">
        <v>42275</v>
      </c>
      <c r="C27" s="115" t="s">
        <v>77</v>
      </c>
      <c r="D27" s="116" t="s">
        <v>496</v>
      </c>
      <c r="E27" s="117" t="s">
        <v>497</v>
      </c>
      <c r="F27" s="124" t="s">
        <v>14</v>
      </c>
      <c r="G27" s="338"/>
      <c r="H27" s="194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" customHeight="1">
      <c r="A28" s="26">
        <v>22</v>
      </c>
      <c r="B28" s="101">
        <v>42281</v>
      </c>
      <c r="C28" s="102" t="s">
        <v>77</v>
      </c>
      <c r="D28" s="103" t="s">
        <v>418</v>
      </c>
      <c r="E28" s="104" t="s">
        <v>505</v>
      </c>
      <c r="F28" s="245" t="s">
        <v>15</v>
      </c>
      <c r="G28" s="76"/>
      <c r="H28" s="7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42331</v>
      </c>
      <c r="C29" s="102" t="s">
        <v>77</v>
      </c>
      <c r="D29" s="103" t="s">
        <v>498</v>
      </c>
      <c r="E29" s="104" t="s">
        <v>499</v>
      </c>
      <c r="F29" s="105" t="s">
        <v>16</v>
      </c>
      <c r="G29" s="76"/>
      <c r="H29" s="7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42368</v>
      </c>
      <c r="C30" s="102" t="s">
        <v>77</v>
      </c>
      <c r="D30" s="103" t="s">
        <v>500</v>
      </c>
      <c r="E30" s="104" t="s">
        <v>265</v>
      </c>
      <c r="F30" s="105" t="s">
        <v>17</v>
      </c>
      <c r="G30" s="82"/>
      <c r="H30" s="198"/>
      <c r="I30" s="34"/>
      <c r="J30" s="34"/>
      <c r="K30" s="34"/>
      <c r="L30" s="34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42418</v>
      </c>
      <c r="C31" s="119" t="s">
        <v>77</v>
      </c>
      <c r="D31" s="120" t="s">
        <v>532</v>
      </c>
      <c r="E31" s="121" t="s">
        <v>533</v>
      </c>
      <c r="F31" s="425" t="s">
        <v>13</v>
      </c>
      <c r="G31" s="79"/>
      <c r="H31" s="195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42463</v>
      </c>
      <c r="C32" s="98" t="s">
        <v>77</v>
      </c>
      <c r="D32" s="99" t="s">
        <v>503</v>
      </c>
      <c r="E32" s="100" t="s">
        <v>504</v>
      </c>
      <c r="F32" s="124" t="s">
        <v>14</v>
      </c>
      <c r="G32" s="81"/>
      <c r="H32" s="197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" customHeight="1">
      <c r="A33" s="26">
        <v>27</v>
      </c>
      <c r="B33" s="101">
        <v>42486</v>
      </c>
      <c r="C33" s="102" t="s">
        <v>77</v>
      </c>
      <c r="D33" s="103" t="s">
        <v>509</v>
      </c>
      <c r="E33" s="104" t="s">
        <v>510</v>
      </c>
      <c r="F33" s="245" t="s">
        <v>15</v>
      </c>
      <c r="G33" s="76"/>
      <c r="H33" s="7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" customHeight="1">
      <c r="A34" s="26">
        <v>28</v>
      </c>
      <c r="B34" s="101">
        <v>42489</v>
      </c>
      <c r="C34" s="102" t="s">
        <v>77</v>
      </c>
      <c r="D34" s="103" t="s">
        <v>540</v>
      </c>
      <c r="E34" s="104" t="s">
        <v>541</v>
      </c>
      <c r="F34" s="105" t="s">
        <v>16</v>
      </c>
      <c r="G34" s="76"/>
      <c r="H34" s="7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42492</v>
      </c>
      <c r="C35" s="102" t="s">
        <v>77</v>
      </c>
      <c r="D35" s="103" t="s">
        <v>501</v>
      </c>
      <c r="E35" s="104" t="s">
        <v>502</v>
      </c>
      <c r="F35" s="105" t="s">
        <v>17</v>
      </c>
      <c r="G35" s="76"/>
      <c r="H35" s="7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.25" customHeight="1">
      <c r="A36" s="37">
        <v>30</v>
      </c>
      <c r="B36" s="108">
        <v>42495</v>
      </c>
      <c r="C36" s="109" t="s">
        <v>77</v>
      </c>
      <c r="D36" s="110" t="s">
        <v>514</v>
      </c>
      <c r="E36" s="111" t="s">
        <v>515</v>
      </c>
      <c r="F36" s="425" t="s">
        <v>13</v>
      </c>
      <c r="G36" s="77"/>
      <c r="H36" s="193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97">
        <v>42502</v>
      </c>
      <c r="C37" s="115" t="s">
        <v>77</v>
      </c>
      <c r="D37" s="116" t="s">
        <v>511</v>
      </c>
      <c r="E37" s="117" t="s">
        <v>512</v>
      </c>
      <c r="F37" s="124" t="s">
        <v>14</v>
      </c>
      <c r="G37" s="80"/>
      <c r="H37" s="19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" customHeight="1">
      <c r="A38" s="26">
        <v>32</v>
      </c>
      <c r="B38" s="101">
        <v>42529</v>
      </c>
      <c r="C38" s="102" t="s">
        <v>77</v>
      </c>
      <c r="D38" s="103" t="s">
        <v>224</v>
      </c>
      <c r="E38" s="104" t="s">
        <v>513</v>
      </c>
      <c r="F38" s="245" t="s">
        <v>15</v>
      </c>
      <c r="G38" s="76"/>
      <c r="H38" s="78"/>
      <c r="I38" s="32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" customHeight="1">
      <c r="A39" s="26">
        <v>33</v>
      </c>
      <c r="B39" s="497">
        <v>42530</v>
      </c>
      <c r="C39" s="498" t="s">
        <v>77</v>
      </c>
      <c r="D39" s="499" t="s">
        <v>506</v>
      </c>
      <c r="E39" s="500" t="s">
        <v>507</v>
      </c>
      <c r="F39" s="105" t="s">
        <v>16</v>
      </c>
      <c r="G39" s="296"/>
      <c r="H39" s="273"/>
      <c r="I39" s="264"/>
      <c r="J39" s="264"/>
      <c r="K39" s="264"/>
      <c r="L39" s="262"/>
      <c r="M39" s="262"/>
      <c r="N39" s="262"/>
      <c r="O39" s="262"/>
      <c r="P39" s="263"/>
      <c r="Q39" s="263"/>
      <c r="R39" s="263"/>
      <c r="S39" s="263"/>
      <c r="T39" s="263"/>
      <c r="U39" s="263"/>
      <c r="V39" s="263"/>
      <c r="W39" s="263"/>
      <c r="X39" s="264"/>
      <c r="Y39" s="265"/>
    </row>
    <row r="40" spans="1:25" s="2" customFormat="1" ht="16.25" customHeight="1">
      <c r="A40" s="26">
        <v>34</v>
      </c>
      <c r="B40" s="379">
        <v>42532</v>
      </c>
      <c r="C40" s="102" t="s">
        <v>77</v>
      </c>
      <c r="D40" s="103" t="s">
        <v>494</v>
      </c>
      <c r="E40" s="104" t="s">
        <v>495</v>
      </c>
      <c r="F40" s="105" t="s">
        <v>17</v>
      </c>
      <c r="G40" s="76"/>
      <c r="H40" s="78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37">
        <v>35</v>
      </c>
      <c r="B41" s="442">
        <v>42540</v>
      </c>
      <c r="C41" s="119" t="s">
        <v>77</v>
      </c>
      <c r="D41" s="120" t="s">
        <v>508</v>
      </c>
      <c r="E41" s="121" t="s">
        <v>247</v>
      </c>
      <c r="F41" s="425" t="s">
        <v>13</v>
      </c>
      <c r="G41" s="79"/>
      <c r="H41" s="195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.25" customHeight="1">
      <c r="A42" s="15">
        <v>36</v>
      </c>
      <c r="B42" s="517">
        <v>42576</v>
      </c>
      <c r="C42" s="98" t="s">
        <v>77</v>
      </c>
      <c r="D42" s="99" t="s">
        <v>493</v>
      </c>
      <c r="E42" s="100" t="s">
        <v>101</v>
      </c>
      <c r="F42" s="124" t="s">
        <v>14</v>
      </c>
      <c r="G42" s="81"/>
      <c r="H42" s="197"/>
      <c r="I42" s="49"/>
      <c r="J42" s="49"/>
      <c r="K42" s="49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2"/>
      <c r="Y42" s="25"/>
    </row>
    <row r="43" spans="1:25" s="2" customFormat="1" ht="16" customHeight="1">
      <c r="A43" s="26">
        <v>37</v>
      </c>
      <c r="B43" s="584">
        <v>44417</v>
      </c>
      <c r="C43" s="570" t="s">
        <v>77</v>
      </c>
      <c r="D43" s="571" t="s">
        <v>530</v>
      </c>
      <c r="E43" s="572" t="s">
        <v>531</v>
      </c>
      <c r="F43" s="590" t="s">
        <v>15</v>
      </c>
      <c r="G43" s="76"/>
      <c r="H43" s="171"/>
      <c r="I43" s="32"/>
      <c r="J43" s="32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4"/>
      <c r="Y43" s="36"/>
    </row>
    <row r="44" spans="1:25" s="2" customFormat="1" ht="16.25" customHeight="1">
      <c r="A44" s="26">
        <v>38</v>
      </c>
      <c r="B44" s="584">
        <v>44418</v>
      </c>
      <c r="C44" s="570" t="s">
        <v>77</v>
      </c>
      <c r="D44" s="571" t="s">
        <v>538</v>
      </c>
      <c r="E44" s="572" t="s">
        <v>539</v>
      </c>
      <c r="F44" s="573" t="s">
        <v>16</v>
      </c>
      <c r="G44" s="76"/>
      <c r="H44" s="171"/>
      <c r="I44" s="32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3"/>
      <c r="X44" s="34"/>
      <c r="Y44" s="36"/>
    </row>
    <row r="45" spans="1:25" s="2" customFormat="1" ht="16" customHeight="1">
      <c r="A45" s="26">
        <v>39</v>
      </c>
      <c r="B45" s="584">
        <v>44419</v>
      </c>
      <c r="C45" s="570" t="s">
        <v>77</v>
      </c>
      <c r="D45" s="571" t="s">
        <v>534</v>
      </c>
      <c r="E45" s="572" t="s">
        <v>535</v>
      </c>
      <c r="F45" s="573" t="s">
        <v>17</v>
      </c>
      <c r="G45" s="76"/>
      <c r="H45" s="171"/>
      <c r="I45" s="32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4"/>
      <c r="Y45" s="36"/>
    </row>
    <row r="46" spans="1:25" s="2" customFormat="1" ht="16" customHeight="1">
      <c r="A46" s="37">
        <v>40</v>
      </c>
      <c r="B46" s="601">
        <v>44420</v>
      </c>
      <c r="C46" s="575" t="s">
        <v>77</v>
      </c>
      <c r="D46" s="576" t="s">
        <v>536</v>
      </c>
      <c r="E46" s="577" t="s">
        <v>537</v>
      </c>
      <c r="F46" s="605" t="s">
        <v>13</v>
      </c>
      <c r="G46" s="77"/>
      <c r="H46" s="204"/>
      <c r="I46" s="43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45"/>
      <c r="Y46" s="68"/>
    </row>
    <row r="47" spans="1:25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40</v>
      </c>
      <c r="F48" s="71" t="s">
        <v>6</v>
      </c>
      <c r="G48" s="73" t="s">
        <v>11</v>
      </c>
      <c r="H48" s="73"/>
      <c r="I48" s="70">
        <f>COUNTIF($C$7:$C$46,"ช")</f>
        <v>19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21</v>
      </c>
      <c r="P48" s="69"/>
      <c r="Q48" s="72" t="s">
        <v>8</v>
      </c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7" spans="1:25" ht="15" customHeight="1">
      <c r="D57" s="74"/>
      <c r="E57" s="74"/>
      <c r="F57" s="90"/>
      <c r="G57" s="90"/>
    </row>
    <row r="58" spans="1:25" ht="15" customHeight="1">
      <c r="C58" s="7"/>
      <c r="D58" s="92"/>
      <c r="E58" s="92"/>
      <c r="F58" s="90"/>
      <c r="G58" s="9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58"/>
  <sheetViews>
    <sheetView zoomScale="120" zoomScaleNormal="120" workbookViewId="0">
      <selection activeCell="AB25" sqref="AB2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ม.4'!B16</f>
        <v>นางสาวปวีณา แดงนาวา</v>
      </c>
    </row>
    <row r="2" spans="1:25" s="12" customFormat="1" ht="18" customHeight="1">
      <c r="B2" s="147" t="s">
        <v>50</v>
      </c>
      <c r="C2" s="144"/>
      <c r="D2" s="145"/>
      <c r="E2" s="146" t="s">
        <v>64</v>
      </c>
      <c r="M2" s="12" t="s">
        <v>51</v>
      </c>
      <c r="R2" s="12" t="str">
        <f>'ยอด ม.4'!B17</f>
        <v>นายพฤติกรณ์ จะรา</v>
      </c>
    </row>
    <row r="3" spans="1:25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ม.4'!F16</f>
        <v>726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5.75" customHeight="1">
      <c r="A7" s="15">
        <v>1</v>
      </c>
      <c r="B7" s="97">
        <v>42192</v>
      </c>
      <c r="C7" s="98" t="s">
        <v>91</v>
      </c>
      <c r="D7" s="99" t="s">
        <v>542</v>
      </c>
      <c r="E7" s="100" t="s">
        <v>543</v>
      </c>
      <c r="F7" s="124" t="s">
        <v>14</v>
      </c>
      <c r="G7" s="81"/>
      <c r="H7" s="197"/>
      <c r="I7" s="49"/>
      <c r="J7" s="49"/>
      <c r="K7" s="49"/>
      <c r="L7" s="197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42288</v>
      </c>
      <c r="C8" s="102" t="s">
        <v>91</v>
      </c>
      <c r="D8" s="103" t="s">
        <v>546</v>
      </c>
      <c r="E8" s="104" t="s">
        <v>547</v>
      </c>
      <c r="F8" s="245" t="s">
        <v>15</v>
      </c>
      <c r="G8" s="82"/>
      <c r="H8" s="198"/>
      <c r="I8" s="34"/>
      <c r="J8" s="34"/>
      <c r="K8" s="34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42292</v>
      </c>
      <c r="C9" s="102" t="s">
        <v>91</v>
      </c>
      <c r="D9" s="114" t="s">
        <v>544</v>
      </c>
      <c r="E9" s="104" t="s">
        <v>545</v>
      </c>
      <c r="F9" s="105" t="s">
        <v>16</v>
      </c>
      <c r="G9" s="76"/>
      <c r="H9" s="7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42297</v>
      </c>
      <c r="C10" s="102" t="s">
        <v>91</v>
      </c>
      <c r="D10" s="103" t="s">
        <v>596</v>
      </c>
      <c r="E10" s="104" t="s">
        <v>342</v>
      </c>
      <c r="F10" s="245" t="s">
        <v>17</v>
      </c>
      <c r="G10" s="82"/>
      <c r="H10" s="198"/>
      <c r="I10" s="34"/>
      <c r="J10" s="34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42299</v>
      </c>
      <c r="C11" s="109" t="s">
        <v>91</v>
      </c>
      <c r="D11" s="110" t="s">
        <v>597</v>
      </c>
      <c r="E11" s="111" t="s">
        <v>598</v>
      </c>
      <c r="F11" s="112" t="s">
        <v>13</v>
      </c>
      <c r="G11" s="77"/>
      <c r="H11" s="193"/>
      <c r="I11" s="43"/>
      <c r="J11" s="4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.25" customHeight="1">
      <c r="A12" s="15">
        <v>6</v>
      </c>
      <c r="B12" s="97">
        <v>42335</v>
      </c>
      <c r="C12" s="98" t="s">
        <v>91</v>
      </c>
      <c r="D12" s="99" t="s">
        <v>594</v>
      </c>
      <c r="E12" s="100" t="s">
        <v>595</v>
      </c>
      <c r="F12" s="124" t="s">
        <v>14</v>
      </c>
      <c r="G12" s="81"/>
      <c r="H12" s="197"/>
      <c r="I12" s="49"/>
      <c r="J12" s="49"/>
      <c r="K12" s="49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5" customHeight="1">
      <c r="A13" s="26">
        <v>7</v>
      </c>
      <c r="B13" s="101">
        <v>42339</v>
      </c>
      <c r="C13" s="102" t="s">
        <v>91</v>
      </c>
      <c r="D13" s="103" t="s">
        <v>601</v>
      </c>
      <c r="E13" s="104" t="s">
        <v>602</v>
      </c>
      <c r="F13" s="245" t="s">
        <v>15</v>
      </c>
      <c r="G13" s="76"/>
      <c r="H13" s="78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42380</v>
      </c>
      <c r="C14" s="102" t="s">
        <v>91</v>
      </c>
      <c r="D14" s="103" t="s">
        <v>554</v>
      </c>
      <c r="E14" s="104" t="s">
        <v>555</v>
      </c>
      <c r="F14" s="105" t="s">
        <v>16</v>
      </c>
      <c r="G14" s="82"/>
      <c r="H14" s="198"/>
      <c r="I14" s="34"/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42385</v>
      </c>
      <c r="C15" s="102" t="s">
        <v>91</v>
      </c>
      <c r="D15" s="103" t="s">
        <v>552</v>
      </c>
      <c r="E15" s="104" t="s">
        <v>553</v>
      </c>
      <c r="F15" s="245" t="s">
        <v>17</v>
      </c>
      <c r="G15" s="76"/>
      <c r="H15" s="78"/>
      <c r="I15" s="32"/>
      <c r="J15" s="32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108">
        <v>42391</v>
      </c>
      <c r="C16" s="109" t="s">
        <v>91</v>
      </c>
      <c r="D16" s="110" t="s">
        <v>548</v>
      </c>
      <c r="E16" s="111" t="s">
        <v>549</v>
      </c>
      <c r="F16" s="112" t="s">
        <v>13</v>
      </c>
      <c r="G16" s="77"/>
      <c r="H16" s="193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.25" customHeight="1">
      <c r="A17" s="15">
        <v>11</v>
      </c>
      <c r="B17" s="97">
        <v>42393</v>
      </c>
      <c r="C17" s="98" t="s">
        <v>91</v>
      </c>
      <c r="D17" s="99" t="s">
        <v>631</v>
      </c>
      <c r="E17" s="100" t="s">
        <v>632</v>
      </c>
      <c r="F17" s="124" t="s">
        <v>14</v>
      </c>
      <c r="G17" s="81"/>
      <c r="H17" s="203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42425</v>
      </c>
      <c r="C18" s="102" t="s">
        <v>91</v>
      </c>
      <c r="D18" s="103" t="s">
        <v>603</v>
      </c>
      <c r="E18" s="104" t="s">
        <v>604</v>
      </c>
      <c r="F18" s="245" t="s">
        <v>15</v>
      </c>
      <c r="G18" s="76"/>
      <c r="H18" s="7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101">
        <v>42427</v>
      </c>
      <c r="C19" s="102" t="s">
        <v>91</v>
      </c>
      <c r="D19" s="103" t="s">
        <v>605</v>
      </c>
      <c r="E19" s="104" t="s">
        <v>606</v>
      </c>
      <c r="F19" s="105" t="s">
        <v>16</v>
      </c>
      <c r="G19" s="76"/>
      <c r="H19" s="7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101">
        <v>42431</v>
      </c>
      <c r="C20" s="102" t="s">
        <v>91</v>
      </c>
      <c r="D20" s="103" t="s">
        <v>607</v>
      </c>
      <c r="E20" s="104" t="s">
        <v>608</v>
      </c>
      <c r="F20" s="245" t="s">
        <v>17</v>
      </c>
      <c r="G20" s="76"/>
      <c r="H20" s="171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442">
        <v>42434</v>
      </c>
      <c r="C21" s="109" t="s">
        <v>91</v>
      </c>
      <c r="D21" s="110" t="s">
        <v>558</v>
      </c>
      <c r="E21" s="111" t="s">
        <v>559</v>
      </c>
      <c r="F21" s="112" t="s">
        <v>13</v>
      </c>
      <c r="G21" s="77"/>
      <c r="H21" s="204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.25" customHeight="1">
      <c r="A22" s="15">
        <v>16</v>
      </c>
      <c r="B22" s="517">
        <v>42436</v>
      </c>
      <c r="C22" s="98" t="s">
        <v>91</v>
      </c>
      <c r="D22" s="99" t="s">
        <v>561</v>
      </c>
      <c r="E22" s="100" t="s">
        <v>562</v>
      </c>
      <c r="F22" s="124" t="s">
        <v>14</v>
      </c>
      <c r="G22" s="81"/>
      <c r="H22" s="203"/>
      <c r="I22" s="49"/>
      <c r="J22" s="49"/>
      <c r="K22" s="49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379">
        <v>42525</v>
      </c>
      <c r="C23" s="102" t="s">
        <v>91</v>
      </c>
      <c r="D23" s="103" t="s">
        <v>550</v>
      </c>
      <c r="E23" s="104" t="s">
        <v>551</v>
      </c>
      <c r="F23" s="245" t="s">
        <v>15</v>
      </c>
      <c r="G23" s="76"/>
      <c r="H23" s="171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379">
        <v>43262</v>
      </c>
      <c r="C24" s="102" t="s">
        <v>91</v>
      </c>
      <c r="D24" s="103" t="s">
        <v>411</v>
      </c>
      <c r="E24" s="104" t="s">
        <v>560</v>
      </c>
      <c r="F24" s="105" t="s">
        <v>16</v>
      </c>
      <c r="G24" s="76"/>
      <c r="H24" s="171"/>
      <c r="I24" s="32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397">
        <v>43889</v>
      </c>
      <c r="C25" s="60" t="s">
        <v>91</v>
      </c>
      <c r="D25" s="61" t="s">
        <v>556</v>
      </c>
      <c r="E25" s="62" t="s">
        <v>557</v>
      </c>
      <c r="F25" s="67" t="s">
        <v>17</v>
      </c>
      <c r="G25" s="82"/>
      <c r="H25" s="198"/>
      <c r="I25" s="34"/>
      <c r="J25" s="34"/>
      <c r="K25" s="34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601">
        <v>44421</v>
      </c>
      <c r="C26" s="575" t="s">
        <v>91</v>
      </c>
      <c r="D26" s="576" t="s">
        <v>599</v>
      </c>
      <c r="E26" s="577" t="s">
        <v>600</v>
      </c>
      <c r="F26" s="578" t="s">
        <v>13</v>
      </c>
      <c r="G26" s="222"/>
      <c r="H26" s="216"/>
      <c r="I26" s="45"/>
      <c r="J26" s="45"/>
      <c r="K26" s="45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239">
        <v>42238</v>
      </c>
      <c r="C27" s="115" t="s">
        <v>77</v>
      </c>
      <c r="D27" s="116" t="s">
        <v>567</v>
      </c>
      <c r="E27" s="117" t="s">
        <v>568</v>
      </c>
      <c r="F27" s="124" t="s">
        <v>14</v>
      </c>
      <c r="G27" s="80"/>
      <c r="H27" s="19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101">
        <v>42267</v>
      </c>
      <c r="C28" s="102" t="s">
        <v>77</v>
      </c>
      <c r="D28" s="103" t="s">
        <v>572</v>
      </c>
      <c r="E28" s="104" t="s">
        <v>573</v>
      </c>
      <c r="F28" s="245" t="s">
        <v>15</v>
      </c>
      <c r="G28" s="76"/>
      <c r="H28" s="7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42271</v>
      </c>
      <c r="C29" s="102" t="s">
        <v>77</v>
      </c>
      <c r="D29" s="103" t="s">
        <v>569</v>
      </c>
      <c r="E29" s="104" t="s">
        <v>570</v>
      </c>
      <c r="F29" s="105" t="s">
        <v>16</v>
      </c>
      <c r="G29" s="242"/>
      <c r="H29" s="7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42280</v>
      </c>
      <c r="C30" s="102" t="s">
        <v>77</v>
      </c>
      <c r="D30" s="103" t="s">
        <v>563</v>
      </c>
      <c r="E30" s="104" t="s">
        <v>564</v>
      </c>
      <c r="F30" s="245" t="s">
        <v>17</v>
      </c>
      <c r="G30" s="443"/>
      <c r="H30" s="118"/>
      <c r="I30" s="107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42355</v>
      </c>
      <c r="C31" s="119" t="s">
        <v>77</v>
      </c>
      <c r="D31" s="120" t="s">
        <v>584</v>
      </c>
      <c r="E31" s="121" t="s">
        <v>585</v>
      </c>
      <c r="F31" s="112" t="s">
        <v>13</v>
      </c>
      <c r="G31" s="122"/>
      <c r="H31" s="209"/>
      <c r="I31" s="246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42356</v>
      </c>
      <c r="C32" s="98" t="s">
        <v>77</v>
      </c>
      <c r="D32" s="99" t="s">
        <v>576</v>
      </c>
      <c r="E32" s="100" t="s">
        <v>577</v>
      </c>
      <c r="F32" s="124" t="s">
        <v>14</v>
      </c>
      <c r="G32" s="125"/>
      <c r="H32" s="211"/>
      <c r="I32" s="247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101">
        <v>42361</v>
      </c>
      <c r="C33" s="102" t="s">
        <v>77</v>
      </c>
      <c r="D33" s="103" t="s">
        <v>565</v>
      </c>
      <c r="E33" s="104" t="s">
        <v>566</v>
      </c>
      <c r="F33" s="245" t="s">
        <v>15</v>
      </c>
      <c r="G33" s="106"/>
      <c r="H33" s="118"/>
      <c r="I33" s="107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.25" customHeight="1">
      <c r="A34" s="26">
        <v>28</v>
      </c>
      <c r="B34" s="101">
        <v>42373</v>
      </c>
      <c r="C34" s="102" t="s">
        <v>77</v>
      </c>
      <c r="D34" s="103" t="s">
        <v>582</v>
      </c>
      <c r="E34" s="104" t="s">
        <v>583</v>
      </c>
      <c r="F34" s="105" t="s">
        <v>16</v>
      </c>
      <c r="G34" s="106"/>
      <c r="H34" s="118"/>
      <c r="I34" s="107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42406</v>
      </c>
      <c r="C35" s="102" t="s">
        <v>77</v>
      </c>
      <c r="D35" s="103" t="s">
        <v>578</v>
      </c>
      <c r="E35" s="104" t="s">
        <v>579</v>
      </c>
      <c r="F35" s="245" t="s">
        <v>17</v>
      </c>
      <c r="G35" s="106"/>
      <c r="H35" s="118"/>
      <c r="I35" s="107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.25" customHeight="1">
      <c r="A36" s="37">
        <v>30</v>
      </c>
      <c r="B36" s="108">
        <v>42419</v>
      </c>
      <c r="C36" s="109" t="s">
        <v>77</v>
      </c>
      <c r="D36" s="110" t="s">
        <v>590</v>
      </c>
      <c r="E36" s="111" t="s">
        <v>591</v>
      </c>
      <c r="F36" s="112" t="s">
        <v>13</v>
      </c>
      <c r="G36" s="77"/>
      <c r="H36" s="193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97">
        <v>42451</v>
      </c>
      <c r="C37" s="115" t="s">
        <v>77</v>
      </c>
      <c r="D37" s="116" t="s">
        <v>574</v>
      </c>
      <c r="E37" s="117" t="s">
        <v>575</v>
      </c>
      <c r="F37" s="124" t="s">
        <v>14</v>
      </c>
      <c r="G37" s="123"/>
      <c r="H37" s="214"/>
      <c r="I37" s="40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101">
        <v>42452</v>
      </c>
      <c r="C38" s="102" t="s">
        <v>77</v>
      </c>
      <c r="D38" s="103" t="s">
        <v>586</v>
      </c>
      <c r="E38" s="104" t="s">
        <v>587</v>
      </c>
      <c r="F38" s="245" t="s">
        <v>15</v>
      </c>
      <c r="G38" s="126"/>
      <c r="H38" s="212"/>
      <c r="I38" s="405"/>
      <c r="J38" s="34"/>
      <c r="K38" s="34"/>
      <c r="L38" s="34"/>
      <c r="M38" s="34"/>
      <c r="N38" s="34"/>
      <c r="O38" s="34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101">
        <v>42457</v>
      </c>
      <c r="C39" s="102" t="s">
        <v>77</v>
      </c>
      <c r="D39" s="103" t="s">
        <v>592</v>
      </c>
      <c r="E39" s="104" t="s">
        <v>593</v>
      </c>
      <c r="F39" s="105" t="s">
        <v>16</v>
      </c>
      <c r="G39" s="76"/>
      <c r="H39" s="78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101">
        <v>42498</v>
      </c>
      <c r="C40" s="102" t="s">
        <v>77</v>
      </c>
      <c r="D40" s="103" t="s">
        <v>615</v>
      </c>
      <c r="E40" s="104" t="s">
        <v>616</v>
      </c>
      <c r="F40" s="245" t="s">
        <v>17</v>
      </c>
      <c r="G40" s="236"/>
      <c r="H40" s="78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37">
        <v>35</v>
      </c>
      <c r="B41" s="442">
        <v>42534</v>
      </c>
      <c r="C41" s="119" t="s">
        <v>77</v>
      </c>
      <c r="D41" s="120" t="s">
        <v>588</v>
      </c>
      <c r="E41" s="121" t="s">
        <v>589</v>
      </c>
      <c r="F41" s="112" t="s">
        <v>13</v>
      </c>
      <c r="G41" s="79"/>
      <c r="H41" s="195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.25" customHeight="1">
      <c r="A42" s="15">
        <v>36</v>
      </c>
      <c r="B42" s="517">
        <v>42564</v>
      </c>
      <c r="C42" s="98" t="s">
        <v>77</v>
      </c>
      <c r="D42" s="99" t="s">
        <v>580</v>
      </c>
      <c r="E42" s="100" t="s">
        <v>581</v>
      </c>
      <c r="F42" s="124" t="s">
        <v>14</v>
      </c>
      <c r="G42" s="81"/>
      <c r="H42" s="197"/>
      <c r="I42" s="49"/>
      <c r="J42" s="49"/>
      <c r="K42" s="49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2"/>
      <c r="Y42" s="25"/>
    </row>
    <row r="43" spans="1:25" s="2" customFormat="1" ht="16.25" customHeight="1">
      <c r="A43" s="26">
        <v>37</v>
      </c>
      <c r="B43" s="584">
        <v>44422</v>
      </c>
      <c r="C43" s="570" t="s">
        <v>77</v>
      </c>
      <c r="D43" s="571" t="s">
        <v>617</v>
      </c>
      <c r="E43" s="572" t="s">
        <v>618</v>
      </c>
      <c r="F43" s="590" t="s">
        <v>15</v>
      </c>
      <c r="G43" s="76"/>
      <c r="H43" s="78"/>
      <c r="I43" s="32"/>
      <c r="J43" s="32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4"/>
      <c r="Y43" s="36"/>
    </row>
    <row r="44" spans="1:25" s="2" customFormat="1" ht="16.25" customHeight="1">
      <c r="A44" s="26">
        <v>38</v>
      </c>
      <c r="B44" s="584">
        <v>44423</v>
      </c>
      <c r="C44" s="599" t="s">
        <v>77</v>
      </c>
      <c r="D44" s="606" t="s">
        <v>613</v>
      </c>
      <c r="E44" s="607" t="s">
        <v>614</v>
      </c>
      <c r="F44" s="573" t="s">
        <v>16</v>
      </c>
      <c r="G44" s="277"/>
      <c r="H44" s="278"/>
      <c r="I44" s="279"/>
      <c r="J44" s="279"/>
      <c r="K44" s="279"/>
      <c r="L44" s="279"/>
      <c r="M44" s="279"/>
      <c r="N44" s="279"/>
      <c r="O44" s="279"/>
      <c r="P44" s="280"/>
      <c r="Q44" s="280"/>
      <c r="R44" s="280"/>
      <c r="S44" s="280"/>
      <c r="T44" s="280"/>
      <c r="U44" s="280"/>
      <c r="V44" s="280"/>
      <c r="W44" s="280"/>
      <c r="X44" s="281"/>
      <c r="Y44" s="282"/>
    </row>
    <row r="45" spans="1:25" s="2" customFormat="1" ht="16.25" customHeight="1">
      <c r="A45" s="105">
        <v>39</v>
      </c>
      <c r="B45" s="584">
        <v>44424</v>
      </c>
      <c r="C45" s="570" t="s">
        <v>77</v>
      </c>
      <c r="D45" s="571" t="s">
        <v>611</v>
      </c>
      <c r="E45" s="572" t="s">
        <v>612</v>
      </c>
      <c r="F45" s="590" t="s">
        <v>17</v>
      </c>
      <c r="G45" s="76"/>
      <c r="H45" s="78"/>
      <c r="I45" s="32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4"/>
      <c r="Y45" s="36"/>
    </row>
    <row r="46" spans="1:25" s="2" customFormat="1" ht="16.25" customHeight="1">
      <c r="A46" s="37">
        <v>40</v>
      </c>
      <c r="B46" s="601">
        <v>44425</v>
      </c>
      <c r="C46" s="575" t="s">
        <v>77</v>
      </c>
      <c r="D46" s="576" t="s">
        <v>609</v>
      </c>
      <c r="E46" s="577" t="s">
        <v>610</v>
      </c>
      <c r="F46" s="578" t="s">
        <v>13</v>
      </c>
      <c r="G46" s="77"/>
      <c r="H46" s="193"/>
      <c r="I46" s="43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45"/>
      <c r="Y46" s="68"/>
    </row>
    <row r="47" spans="1:25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40</v>
      </c>
      <c r="F48" s="71" t="s">
        <v>6</v>
      </c>
      <c r="G48" s="73" t="s">
        <v>11</v>
      </c>
      <c r="H48" s="73"/>
      <c r="I48" s="70">
        <f>COUNTIF($C$7:$C$46,"ช")</f>
        <v>20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20</v>
      </c>
      <c r="P48" s="69"/>
      <c r="Q48" s="72" t="s">
        <v>8</v>
      </c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7" spans="1:25" ht="15" customHeight="1">
      <c r="D57" s="89"/>
      <c r="E57" s="89"/>
      <c r="F57" s="90"/>
      <c r="G57" s="90"/>
    </row>
    <row r="58" spans="1:25" ht="15" customHeight="1">
      <c r="C58" s="7"/>
      <c r="D58" s="92"/>
      <c r="E58" s="92"/>
      <c r="F58" s="90"/>
      <c r="G58" s="9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8"/>
  <sheetViews>
    <sheetView topLeftCell="A34" zoomScale="120" zoomScaleNormal="120" workbookViewId="0">
      <selection activeCell="Q64" sqref="Q64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2.3984375" style="1" customWidth="1"/>
    <col min="27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M1" s="12" t="s">
        <v>25</v>
      </c>
      <c r="R1" s="12" t="str">
        <f>'ยอด ม.4'!B18</f>
        <v>นางอุทุมภรณ์ ชโลธร</v>
      </c>
    </row>
    <row r="2" spans="1:25" s="12" customFormat="1" ht="18" customHeight="1">
      <c r="B2" s="147" t="s">
        <v>50</v>
      </c>
      <c r="C2" s="144"/>
      <c r="D2" s="145"/>
      <c r="E2" s="146" t="s">
        <v>65</v>
      </c>
      <c r="M2" s="12" t="s">
        <v>51</v>
      </c>
      <c r="R2" s="12" t="str">
        <f>'ยอด ม.4'!B19</f>
        <v>นายทรงพล  คล้ายเพชร</v>
      </c>
    </row>
    <row r="3" spans="1:25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  <c r="Y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48"/>
      <c r="U4" s="12"/>
      <c r="V4" s="148" t="s">
        <v>53</v>
      </c>
      <c r="W4" s="673">
        <f>'ยอด ม.4'!F18</f>
        <v>725</v>
      </c>
      <c r="X4" s="673"/>
      <c r="Y4" s="673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60" t="s">
        <v>3</v>
      </c>
      <c r="G5" s="149"/>
      <c r="H5" s="150"/>
      <c r="I5" s="150"/>
      <c r="J5" s="150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W5" s="223"/>
      <c r="X5" s="223"/>
      <c r="Y5" s="154"/>
    </row>
    <row r="6" spans="1:25" s="84" customFormat="1" ht="18" customHeight="1">
      <c r="A6" s="662"/>
      <c r="B6" s="664"/>
      <c r="C6" s="666"/>
      <c r="D6" s="668"/>
      <c r="E6" s="670"/>
      <c r="F6" s="661"/>
      <c r="G6" s="163"/>
      <c r="H6" s="156"/>
      <c r="I6" s="156"/>
      <c r="J6" s="156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W6" s="224"/>
      <c r="X6" s="224"/>
      <c r="Y6" s="162"/>
    </row>
    <row r="7" spans="1:25" s="2" customFormat="1" ht="15.75" customHeight="1">
      <c r="A7" s="15">
        <v>1</v>
      </c>
      <c r="B7" s="97">
        <v>42182</v>
      </c>
      <c r="C7" s="98" t="s">
        <v>91</v>
      </c>
      <c r="D7" s="99" t="s">
        <v>619</v>
      </c>
      <c r="E7" s="100" t="s">
        <v>620</v>
      </c>
      <c r="F7" s="518" t="s">
        <v>14</v>
      </c>
      <c r="G7" s="81"/>
      <c r="H7" s="197"/>
      <c r="I7" s="49"/>
      <c r="J7" s="49"/>
      <c r="K7" s="49"/>
      <c r="L7" s="49"/>
      <c r="M7" s="49"/>
      <c r="N7" s="23"/>
      <c r="O7" s="23"/>
      <c r="P7" s="23"/>
      <c r="Q7" s="23"/>
      <c r="R7" s="23"/>
      <c r="S7" s="23"/>
      <c r="T7" s="23"/>
      <c r="U7" s="23"/>
      <c r="V7" s="22"/>
      <c r="W7" s="24"/>
      <c r="X7" s="24"/>
      <c r="Y7" s="25"/>
    </row>
    <row r="8" spans="1:25" s="2" customFormat="1" ht="16.25" customHeight="1">
      <c r="A8" s="26">
        <v>2</v>
      </c>
      <c r="B8" s="101">
        <v>42224</v>
      </c>
      <c r="C8" s="102" t="s">
        <v>91</v>
      </c>
      <c r="D8" s="103" t="s">
        <v>625</v>
      </c>
      <c r="E8" s="104" t="s">
        <v>626</v>
      </c>
      <c r="F8" s="519" t="s">
        <v>15</v>
      </c>
      <c r="G8" s="82"/>
      <c r="H8" s="198"/>
      <c r="I8" s="34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4"/>
      <c r="W8" s="35"/>
      <c r="X8" s="35"/>
      <c r="Y8" s="36"/>
    </row>
    <row r="9" spans="1:25" s="2" customFormat="1" ht="16.25" customHeight="1">
      <c r="A9" s="26">
        <v>3</v>
      </c>
      <c r="B9" s="101">
        <v>42252</v>
      </c>
      <c r="C9" s="102" t="s">
        <v>91</v>
      </c>
      <c r="D9" s="103" t="s">
        <v>623</v>
      </c>
      <c r="E9" s="104" t="s">
        <v>624</v>
      </c>
      <c r="F9" s="520" t="s">
        <v>16</v>
      </c>
      <c r="G9" s="76"/>
      <c r="H9" s="78"/>
      <c r="I9" s="32"/>
      <c r="J9" s="78"/>
      <c r="K9" s="32"/>
      <c r="L9" s="32"/>
      <c r="M9" s="32"/>
      <c r="N9" s="33"/>
      <c r="O9" s="33"/>
      <c r="P9" s="33"/>
      <c r="Q9" s="33"/>
      <c r="R9" s="33"/>
      <c r="S9" s="33"/>
      <c r="T9" s="33"/>
      <c r="U9" s="33"/>
      <c r="V9" s="34"/>
      <c r="W9" s="35"/>
      <c r="X9" s="35"/>
      <c r="Y9" s="36"/>
    </row>
    <row r="10" spans="1:25" s="2" customFormat="1" ht="16.25" customHeight="1">
      <c r="A10" s="26">
        <v>4</v>
      </c>
      <c r="B10" s="101">
        <v>42255</v>
      </c>
      <c r="C10" s="102" t="s">
        <v>91</v>
      </c>
      <c r="D10" s="103" t="s">
        <v>621</v>
      </c>
      <c r="E10" s="104" t="s">
        <v>622</v>
      </c>
      <c r="F10" s="519" t="s">
        <v>17</v>
      </c>
      <c r="G10" s="82"/>
      <c r="H10" s="198"/>
      <c r="I10" s="34"/>
      <c r="J10" s="32"/>
      <c r="K10" s="32"/>
      <c r="L10" s="32"/>
      <c r="M10" s="32"/>
      <c r="N10" s="33"/>
      <c r="O10" s="33"/>
      <c r="P10" s="33"/>
      <c r="Q10" s="33"/>
      <c r="R10" s="33"/>
      <c r="S10" s="33"/>
      <c r="T10" s="33"/>
      <c r="U10" s="33"/>
      <c r="V10" s="34"/>
      <c r="W10" s="35"/>
      <c r="X10" s="35"/>
      <c r="Y10" s="36"/>
    </row>
    <row r="11" spans="1:25" s="2" customFormat="1" ht="16.25" customHeight="1">
      <c r="A11" s="37">
        <v>5</v>
      </c>
      <c r="B11" s="108">
        <v>42340</v>
      </c>
      <c r="C11" s="109" t="s">
        <v>91</v>
      </c>
      <c r="D11" s="110" t="s">
        <v>100</v>
      </c>
      <c r="E11" s="111" t="s">
        <v>633</v>
      </c>
      <c r="F11" s="521" t="s">
        <v>13</v>
      </c>
      <c r="G11" s="77"/>
      <c r="H11" s="193"/>
      <c r="I11" s="43"/>
      <c r="J11" s="43"/>
      <c r="K11" s="43"/>
      <c r="L11" s="43"/>
      <c r="M11" s="43"/>
      <c r="N11" s="44"/>
      <c r="O11" s="44"/>
      <c r="P11" s="44"/>
      <c r="Q11" s="44"/>
      <c r="R11" s="44"/>
      <c r="S11" s="44"/>
      <c r="T11" s="44"/>
      <c r="U11" s="44"/>
      <c r="V11" s="45"/>
      <c r="W11" s="225"/>
      <c r="X11" s="225"/>
      <c r="Y11" s="47"/>
    </row>
    <row r="12" spans="1:25" s="2" customFormat="1" ht="16.25" customHeight="1">
      <c r="A12" s="15">
        <v>6</v>
      </c>
      <c r="B12" s="97">
        <v>42389</v>
      </c>
      <c r="C12" s="98" t="s">
        <v>91</v>
      </c>
      <c r="D12" s="99" t="s">
        <v>201</v>
      </c>
      <c r="E12" s="100" t="s">
        <v>637</v>
      </c>
      <c r="F12" s="518" t="s">
        <v>14</v>
      </c>
      <c r="G12" s="81"/>
      <c r="H12" s="197"/>
      <c r="I12" s="49"/>
      <c r="J12" s="49"/>
      <c r="K12" s="49"/>
      <c r="L12" s="49"/>
      <c r="M12" s="49"/>
      <c r="N12" s="23"/>
      <c r="O12" s="23"/>
      <c r="P12" s="23"/>
      <c r="Q12" s="23"/>
      <c r="R12" s="23"/>
      <c r="S12" s="23"/>
      <c r="T12" s="23"/>
      <c r="U12" s="23"/>
      <c r="V12" s="22"/>
      <c r="W12" s="24"/>
      <c r="X12" s="24"/>
      <c r="Y12" s="25"/>
    </row>
    <row r="13" spans="1:25" s="2" customFormat="1" ht="16.25" customHeight="1">
      <c r="A13" s="26">
        <v>7</v>
      </c>
      <c r="B13" s="497">
        <v>42420</v>
      </c>
      <c r="C13" s="498" t="s">
        <v>91</v>
      </c>
      <c r="D13" s="499" t="s">
        <v>627</v>
      </c>
      <c r="E13" s="500" t="s">
        <v>628</v>
      </c>
      <c r="F13" s="519" t="s">
        <v>15</v>
      </c>
      <c r="G13" s="342"/>
      <c r="H13" s="343"/>
      <c r="I13" s="316"/>
      <c r="J13" s="316"/>
      <c r="K13" s="316"/>
      <c r="L13" s="316"/>
      <c r="M13" s="316"/>
      <c r="N13" s="317"/>
      <c r="O13" s="317"/>
      <c r="P13" s="317"/>
      <c r="Q13" s="317"/>
      <c r="R13" s="317"/>
      <c r="S13" s="317"/>
      <c r="T13" s="317"/>
      <c r="U13" s="317"/>
      <c r="V13" s="315"/>
      <c r="W13" s="380"/>
      <c r="X13" s="380"/>
      <c r="Y13" s="318"/>
    </row>
    <row r="14" spans="1:25" s="2" customFormat="1" ht="16.25" customHeight="1">
      <c r="A14" s="26">
        <v>8</v>
      </c>
      <c r="B14" s="101">
        <v>42465</v>
      </c>
      <c r="C14" s="102" t="s">
        <v>91</v>
      </c>
      <c r="D14" s="103" t="s">
        <v>634</v>
      </c>
      <c r="E14" s="104" t="s">
        <v>635</v>
      </c>
      <c r="F14" s="520" t="s">
        <v>16</v>
      </c>
      <c r="G14" s="445"/>
      <c r="H14" s="171"/>
      <c r="I14" s="32"/>
      <c r="J14" s="34"/>
      <c r="K14" s="34"/>
      <c r="L14" s="34"/>
      <c r="M14" s="34"/>
      <c r="N14" s="33"/>
      <c r="O14" s="33"/>
      <c r="P14" s="33"/>
      <c r="Q14" s="33"/>
      <c r="R14" s="33"/>
      <c r="S14" s="33"/>
      <c r="T14" s="33"/>
      <c r="U14" s="33"/>
      <c r="V14" s="34"/>
      <c r="W14" s="35"/>
      <c r="X14" s="35"/>
      <c r="Y14" s="36"/>
    </row>
    <row r="15" spans="1:25" s="2" customFormat="1" ht="16.25" customHeight="1">
      <c r="A15" s="26">
        <v>9</v>
      </c>
      <c r="B15" s="101">
        <v>42514</v>
      </c>
      <c r="C15" s="102" t="s">
        <v>91</v>
      </c>
      <c r="D15" s="103" t="s">
        <v>669</v>
      </c>
      <c r="E15" s="104" t="s">
        <v>670</v>
      </c>
      <c r="F15" s="519" t="s">
        <v>17</v>
      </c>
      <c r="G15" s="76"/>
      <c r="H15" s="78"/>
      <c r="I15" s="32"/>
      <c r="J15" s="32"/>
      <c r="K15" s="32"/>
      <c r="L15" s="32"/>
      <c r="M15" s="32"/>
      <c r="N15" s="33"/>
      <c r="O15" s="33"/>
      <c r="P15" s="33"/>
      <c r="Q15" s="33"/>
      <c r="R15" s="33"/>
      <c r="S15" s="33"/>
      <c r="T15" s="33"/>
      <c r="U15" s="33"/>
      <c r="V15" s="34"/>
      <c r="W15" s="35"/>
      <c r="X15" s="35"/>
      <c r="Y15" s="36"/>
    </row>
    <row r="16" spans="1:25" s="2" customFormat="1" ht="16.5" customHeight="1">
      <c r="A16" s="37">
        <v>10</v>
      </c>
      <c r="B16" s="444">
        <v>42516</v>
      </c>
      <c r="C16" s="109" t="s">
        <v>91</v>
      </c>
      <c r="D16" s="110" t="s">
        <v>675</v>
      </c>
      <c r="E16" s="111" t="s">
        <v>676</v>
      </c>
      <c r="F16" s="521" t="s">
        <v>13</v>
      </c>
      <c r="G16" s="446"/>
      <c r="H16" s="208"/>
      <c r="I16" s="248"/>
      <c r="J16" s="248"/>
      <c r="K16" s="45"/>
      <c r="L16" s="45"/>
      <c r="M16" s="45"/>
      <c r="N16" s="44"/>
      <c r="O16" s="44"/>
      <c r="P16" s="44"/>
      <c r="Q16" s="44"/>
      <c r="R16" s="44"/>
      <c r="S16" s="44"/>
      <c r="T16" s="44"/>
      <c r="U16" s="44"/>
      <c r="V16" s="45"/>
      <c r="W16" s="225"/>
      <c r="X16" s="225"/>
      <c r="Y16" s="47"/>
    </row>
    <row r="17" spans="1:25" s="2" customFormat="1" ht="16.25" customHeight="1">
      <c r="A17" s="15">
        <v>11</v>
      </c>
      <c r="B17" s="97">
        <v>42519</v>
      </c>
      <c r="C17" s="98" t="s">
        <v>91</v>
      </c>
      <c r="D17" s="99" t="s">
        <v>629</v>
      </c>
      <c r="E17" s="100" t="s">
        <v>630</v>
      </c>
      <c r="F17" s="518" t="s">
        <v>14</v>
      </c>
      <c r="G17" s="81"/>
      <c r="H17" s="197"/>
      <c r="I17" s="49"/>
      <c r="J17" s="49"/>
      <c r="K17" s="49"/>
      <c r="L17" s="49"/>
      <c r="M17" s="49"/>
      <c r="N17" s="23"/>
      <c r="O17" s="23"/>
      <c r="P17" s="23"/>
      <c r="Q17" s="23"/>
      <c r="R17" s="23"/>
      <c r="S17" s="23"/>
      <c r="T17" s="23"/>
      <c r="U17" s="23"/>
      <c r="V17" s="22"/>
      <c r="W17" s="24"/>
      <c r="X17" s="24"/>
      <c r="Y17" s="25"/>
    </row>
    <row r="18" spans="1:25" s="2" customFormat="1" ht="16.25" customHeight="1">
      <c r="A18" s="26">
        <v>12</v>
      </c>
      <c r="B18" s="569">
        <v>44426</v>
      </c>
      <c r="C18" s="570" t="s">
        <v>91</v>
      </c>
      <c r="D18" s="649" t="s">
        <v>679</v>
      </c>
      <c r="E18" s="572" t="s">
        <v>680</v>
      </c>
      <c r="F18" s="608" t="s">
        <v>16</v>
      </c>
      <c r="G18" s="76"/>
      <c r="H18" s="78"/>
      <c r="I18" s="32"/>
      <c r="J18" s="32"/>
      <c r="K18" s="32"/>
      <c r="L18" s="32"/>
      <c r="M18" s="32"/>
      <c r="N18" s="33"/>
      <c r="O18" s="33"/>
      <c r="P18" s="33"/>
      <c r="Q18" s="33"/>
      <c r="R18" s="33"/>
      <c r="S18" s="33"/>
      <c r="T18" s="33"/>
      <c r="U18" s="33"/>
      <c r="V18" s="34"/>
      <c r="W18" s="35"/>
      <c r="X18" s="35"/>
      <c r="Y18" s="36"/>
    </row>
    <row r="19" spans="1:25" s="2" customFormat="1" ht="16.25" customHeight="1">
      <c r="A19" s="26">
        <v>13</v>
      </c>
      <c r="B19" s="569">
        <v>44427</v>
      </c>
      <c r="C19" s="570" t="s">
        <v>91</v>
      </c>
      <c r="D19" s="571" t="s">
        <v>677</v>
      </c>
      <c r="E19" s="572" t="s">
        <v>678</v>
      </c>
      <c r="F19" s="609" t="s">
        <v>17</v>
      </c>
      <c r="G19" s="76"/>
      <c r="H19" s="78"/>
      <c r="I19" s="32"/>
      <c r="J19" s="32"/>
      <c r="K19" s="32"/>
      <c r="L19" s="32"/>
      <c r="M19" s="32"/>
      <c r="N19" s="33"/>
      <c r="O19" s="33"/>
      <c r="P19" s="33"/>
      <c r="Q19" s="33"/>
      <c r="R19" s="33"/>
      <c r="S19" s="33"/>
      <c r="T19" s="33"/>
      <c r="U19" s="33"/>
      <c r="V19" s="34"/>
      <c r="W19" s="35"/>
      <c r="X19" s="35"/>
      <c r="Y19" s="36"/>
    </row>
    <row r="20" spans="1:25" s="2" customFormat="1" ht="16.25" customHeight="1">
      <c r="A20" s="26">
        <v>14</v>
      </c>
      <c r="B20" s="584">
        <v>44428</v>
      </c>
      <c r="C20" s="570" t="s">
        <v>91</v>
      </c>
      <c r="D20" s="571" t="s">
        <v>671</v>
      </c>
      <c r="E20" s="572" t="s">
        <v>672</v>
      </c>
      <c r="F20" s="608" t="s">
        <v>13</v>
      </c>
      <c r="G20" s="82"/>
      <c r="H20" s="198"/>
      <c r="I20" s="34"/>
      <c r="J20" s="34"/>
      <c r="K20" s="34"/>
      <c r="L20" s="34"/>
      <c r="M20" s="34"/>
      <c r="N20" s="33"/>
      <c r="O20" s="33"/>
      <c r="P20" s="33"/>
      <c r="Q20" s="33"/>
      <c r="R20" s="33"/>
      <c r="S20" s="33"/>
      <c r="T20" s="33"/>
      <c r="U20" s="33"/>
      <c r="V20" s="34"/>
      <c r="W20" s="35"/>
      <c r="X20" s="35"/>
      <c r="Y20" s="36"/>
    </row>
    <row r="21" spans="1:25" s="2" customFormat="1" ht="16.25" customHeight="1">
      <c r="A21" s="37">
        <v>15</v>
      </c>
      <c r="B21" s="601">
        <v>44429</v>
      </c>
      <c r="C21" s="575" t="s">
        <v>91</v>
      </c>
      <c r="D21" s="576" t="s">
        <v>673</v>
      </c>
      <c r="E21" s="577" t="s">
        <v>674</v>
      </c>
      <c r="F21" s="610" t="s">
        <v>14</v>
      </c>
      <c r="G21" s="77"/>
      <c r="H21" s="193"/>
      <c r="I21" s="43"/>
      <c r="J21" s="43"/>
      <c r="K21" s="43"/>
      <c r="L21" s="43"/>
      <c r="M21" s="43"/>
      <c r="N21" s="44"/>
      <c r="O21" s="44"/>
      <c r="P21" s="44"/>
      <c r="Q21" s="44"/>
      <c r="R21" s="44"/>
      <c r="S21" s="44"/>
      <c r="T21" s="44"/>
      <c r="U21" s="44"/>
      <c r="V21" s="45"/>
      <c r="W21" s="225"/>
      <c r="X21" s="225"/>
      <c r="Y21" s="47"/>
    </row>
    <row r="22" spans="1:25" s="2" customFormat="1" ht="16.25" customHeight="1">
      <c r="A22" s="15">
        <v>16</v>
      </c>
      <c r="B22" s="585">
        <v>44430</v>
      </c>
      <c r="C22" s="580" t="s">
        <v>91</v>
      </c>
      <c r="D22" s="581" t="s">
        <v>667</v>
      </c>
      <c r="E22" s="582" t="s">
        <v>104</v>
      </c>
      <c r="F22" s="611" t="s">
        <v>15</v>
      </c>
      <c r="G22" s="81"/>
      <c r="H22" s="197"/>
      <c r="I22" s="49"/>
      <c r="J22" s="49"/>
      <c r="K22" s="49"/>
      <c r="L22" s="49"/>
      <c r="M22" s="49"/>
      <c r="N22" s="23"/>
      <c r="O22" s="23"/>
      <c r="P22" s="23"/>
      <c r="Q22" s="23"/>
      <c r="R22" s="23"/>
      <c r="S22" s="23"/>
      <c r="T22" s="23"/>
      <c r="U22" s="23"/>
      <c r="V22" s="22"/>
      <c r="W22" s="24"/>
      <c r="X22" s="24"/>
      <c r="Y22" s="25"/>
    </row>
    <row r="23" spans="1:25" s="2" customFormat="1" ht="16.25" customHeight="1">
      <c r="A23" s="26">
        <v>17</v>
      </c>
      <c r="B23" s="584">
        <v>44431</v>
      </c>
      <c r="C23" s="570" t="s">
        <v>91</v>
      </c>
      <c r="D23" s="571" t="s">
        <v>395</v>
      </c>
      <c r="E23" s="572" t="s">
        <v>668</v>
      </c>
      <c r="F23" s="608" t="s">
        <v>16</v>
      </c>
      <c r="G23" s="76"/>
      <c r="H23" s="78"/>
      <c r="I23" s="32"/>
      <c r="J23" s="32"/>
      <c r="K23" s="32"/>
      <c r="L23" s="32"/>
      <c r="M23" s="32"/>
      <c r="N23" s="33"/>
      <c r="O23" s="33"/>
      <c r="P23" s="33"/>
      <c r="Q23" s="33"/>
      <c r="R23" s="33"/>
      <c r="S23" s="33"/>
      <c r="T23" s="33"/>
      <c r="U23" s="33"/>
      <c r="V23" s="34"/>
      <c r="W23" s="35"/>
      <c r="X23" s="35"/>
      <c r="Y23" s="36"/>
    </row>
    <row r="24" spans="1:25" s="2" customFormat="1" ht="16.25" customHeight="1">
      <c r="A24" s="26">
        <v>18</v>
      </c>
      <c r="B24" s="512">
        <v>42266</v>
      </c>
      <c r="C24" s="102" t="s">
        <v>77</v>
      </c>
      <c r="D24" s="103" t="s">
        <v>642</v>
      </c>
      <c r="E24" s="104" t="s">
        <v>643</v>
      </c>
      <c r="F24" s="520" t="s">
        <v>17</v>
      </c>
      <c r="G24" s="82"/>
      <c r="H24" s="198"/>
      <c r="I24" s="34"/>
      <c r="J24" s="34"/>
      <c r="K24" s="34"/>
      <c r="L24" s="34"/>
      <c r="M24" s="34"/>
      <c r="N24" s="33"/>
      <c r="O24" s="33"/>
      <c r="P24" s="33"/>
      <c r="Q24" s="33"/>
      <c r="R24" s="33"/>
      <c r="S24" s="33"/>
      <c r="T24" s="33"/>
      <c r="U24" s="33"/>
      <c r="V24" s="34"/>
      <c r="W24" s="35"/>
      <c r="X24" s="35"/>
      <c r="Y24" s="36"/>
    </row>
    <row r="25" spans="1:25" s="2" customFormat="1" ht="16.25" customHeight="1">
      <c r="A25" s="26">
        <v>19</v>
      </c>
      <c r="B25" s="397">
        <v>42273</v>
      </c>
      <c r="C25" s="60" t="s">
        <v>77</v>
      </c>
      <c r="D25" s="61" t="s">
        <v>657</v>
      </c>
      <c r="E25" s="62" t="s">
        <v>658</v>
      </c>
      <c r="F25" s="35" t="s">
        <v>13</v>
      </c>
      <c r="G25" s="76"/>
      <c r="H25" s="78"/>
      <c r="I25" s="32"/>
      <c r="J25" s="32"/>
      <c r="K25" s="32"/>
      <c r="L25" s="32"/>
      <c r="M25" s="32"/>
      <c r="N25" s="33"/>
      <c r="O25" s="33"/>
      <c r="P25" s="33"/>
      <c r="Q25" s="33"/>
      <c r="R25" s="33"/>
      <c r="S25" s="33"/>
      <c r="T25" s="33"/>
      <c r="U25" s="33"/>
      <c r="V25" s="34"/>
      <c r="W25" s="35"/>
      <c r="X25" s="35"/>
      <c r="Y25" s="36"/>
    </row>
    <row r="26" spans="1:25" s="2" customFormat="1" ht="16.25" customHeight="1">
      <c r="A26" s="37">
        <v>20</v>
      </c>
      <c r="B26" s="442">
        <v>42283</v>
      </c>
      <c r="C26" s="109" t="s">
        <v>77</v>
      </c>
      <c r="D26" s="110" t="s">
        <v>638</v>
      </c>
      <c r="E26" s="111" t="s">
        <v>639</v>
      </c>
      <c r="F26" s="521" t="s">
        <v>14</v>
      </c>
      <c r="G26" s="77"/>
      <c r="H26" s="193"/>
      <c r="I26" s="43"/>
      <c r="J26" s="43"/>
      <c r="K26" s="43"/>
      <c r="L26" s="43"/>
      <c r="M26" s="43"/>
      <c r="N26" s="44"/>
      <c r="O26" s="44"/>
      <c r="P26" s="44"/>
      <c r="Q26" s="44"/>
      <c r="R26" s="44"/>
      <c r="S26" s="44"/>
      <c r="T26" s="44"/>
      <c r="U26" s="44"/>
      <c r="V26" s="45"/>
      <c r="W26" s="46"/>
      <c r="X26" s="46"/>
      <c r="Y26" s="68"/>
    </row>
    <row r="27" spans="1:25" s="2" customFormat="1" ht="16.25" customHeight="1">
      <c r="A27" s="15">
        <v>21</v>
      </c>
      <c r="B27" s="522">
        <v>42286</v>
      </c>
      <c r="C27" s="98" t="s">
        <v>77</v>
      </c>
      <c r="D27" s="99" t="s">
        <v>650</v>
      </c>
      <c r="E27" s="100" t="s">
        <v>651</v>
      </c>
      <c r="F27" s="518" t="s">
        <v>15</v>
      </c>
      <c r="G27" s="81"/>
      <c r="H27" s="203"/>
      <c r="I27" s="49"/>
      <c r="J27" s="22"/>
      <c r="K27" s="22"/>
      <c r="L27" s="22"/>
      <c r="M27" s="22"/>
      <c r="N27" s="23"/>
      <c r="O27" s="23"/>
      <c r="P27" s="23"/>
      <c r="Q27" s="23"/>
      <c r="R27" s="23"/>
      <c r="S27" s="23"/>
      <c r="T27" s="23"/>
      <c r="U27" s="23"/>
      <c r="V27" s="22"/>
      <c r="W27" s="24"/>
      <c r="X27" s="22"/>
      <c r="Y27" s="25"/>
    </row>
    <row r="28" spans="1:25" s="2" customFormat="1" ht="16.25" customHeight="1">
      <c r="A28" s="26">
        <v>22</v>
      </c>
      <c r="B28" s="240">
        <v>42314</v>
      </c>
      <c r="C28" s="115" t="s">
        <v>77</v>
      </c>
      <c r="D28" s="116" t="s">
        <v>646</v>
      </c>
      <c r="E28" s="117" t="s">
        <v>647</v>
      </c>
      <c r="F28" s="519" t="s">
        <v>16</v>
      </c>
      <c r="G28" s="80"/>
      <c r="H28" s="196"/>
      <c r="I28" s="56"/>
      <c r="J28" s="56"/>
      <c r="K28" s="56"/>
      <c r="L28" s="56"/>
      <c r="M28" s="56"/>
      <c r="N28" s="57"/>
      <c r="O28" s="57"/>
      <c r="P28" s="57"/>
      <c r="Q28" s="57"/>
      <c r="R28" s="57"/>
      <c r="S28" s="57"/>
      <c r="T28" s="57"/>
      <c r="U28" s="57"/>
      <c r="V28" s="58"/>
      <c r="W28" s="59"/>
      <c r="X28" s="59"/>
      <c r="Y28" s="172"/>
    </row>
    <row r="29" spans="1:25" s="2" customFormat="1" ht="16.5" customHeight="1">
      <c r="A29" s="26">
        <v>23</v>
      </c>
      <c r="B29" s="101">
        <v>42366</v>
      </c>
      <c r="C29" s="102" t="s">
        <v>77</v>
      </c>
      <c r="D29" s="103" t="s">
        <v>346</v>
      </c>
      <c r="E29" s="104" t="s">
        <v>681</v>
      </c>
      <c r="F29" s="520" t="s">
        <v>17</v>
      </c>
      <c r="G29" s="82"/>
      <c r="H29" s="198"/>
      <c r="I29" s="34"/>
      <c r="J29" s="34"/>
      <c r="K29" s="32"/>
      <c r="L29" s="32"/>
      <c r="M29" s="32"/>
      <c r="N29" s="33"/>
      <c r="O29" s="33"/>
      <c r="P29" s="33"/>
      <c r="Q29" s="33"/>
      <c r="R29" s="33"/>
      <c r="S29" s="33"/>
      <c r="T29" s="33"/>
      <c r="U29" s="33"/>
      <c r="V29" s="34"/>
      <c r="W29" s="35"/>
      <c r="X29" s="35"/>
      <c r="Y29" s="36"/>
    </row>
    <row r="30" spans="1:25" s="2" customFormat="1" ht="16.25" customHeight="1">
      <c r="A30" s="26">
        <v>24</v>
      </c>
      <c r="B30" s="101">
        <v>42396</v>
      </c>
      <c r="C30" s="102" t="s">
        <v>77</v>
      </c>
      <c r="D30" s="103" t="s">
        <v>655</v>
      </c>
      <c r="E30" s="104" t="s">
        <v>656</v>
      </c>
      <c r="F30" s="519" t="s">
        <v>13</v>
      </c>
      <c r="G30" s="76"/>
      <c r="H30" s="78"/>
      <c r="I30" s="32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33"/>
      <c r="V30" s="34"/>
      <c r="W30" s="35"/>
      <c r="X30" s="35"/>
      <c r="Y30" s="36"/>
    </row>
    <row r="31" spans="1:25" s="2" customFormat="1" ht="16.25" customHeight="1">
      <c r="A31" s="37">
        <v>25</v>
      </c>
      <c r="B31" s="108">
        <v>42411</v>
      </c>
      <c r="C31" s="109" t="s">
        <v>77</v>
      </c>
      <c r="D31" s="110" t="s">
        <v>644</v>
      </c>
      <c r="E31" s="111" t="s">
        <v>645</v>
      </c>
      <c r="F31" s="521" t="s">
        <v>14</v>
      </c>
      <c r="G31" s="407"/>
      <c r="H31" s="193"/>
      <c r="I31" s="43"/>
      <c r="J31" s="43"/>
      <c r="K31" s="43"/>
      <c r="L31" s="43"/>
      <c r="M31" s="43"/>
      <c r="N31" s="44"/>
      <c r="O31" s="44"/>
      <c r="P31" s="44"/>
      <c r="Q31" s="44"/>
      <c r="R31" s="44"/>
      <c r="S31" s="44"/>
      <c r="T31" s="44"/>
      <c r="U31" s="44"/>
      <c r="V31" s="45"/>
      <c r="W31" s="46"/>
      <c r="X31" s="46"/>
      <c r="Y31" s="68"/>
    </row>
    <row r="32" spans="1:25" s="2" customFormat="1" ht="16.25" customHeight="1">
      <c r="A32" s="15">
        <v>26</v>
      </c>
      <c r="B32" s="97">
        <v>42443</v>
      </c>
      <c r="C32" s="98" t="s">
        <v>77</v>
      </c>
      <c r="D32" s="99" t="s">
        <v>653</v>
      </c>
      <c r="E32" s="100" t="s">
        <v>654</v>
      </c>
      <c r="F32" s="518" t="s">
        <v>15</v>
      </c>
      <c r="G32" s="81"/>
      <c r="H32" s="197"/>
      <c r="I32" s="49"/>
      <c r="J32" s="49"/>
      <c r="K32" s="49"/>
      <c r="L32" s="49"/>
      <c r="M32" s="49"/>
      <c r="N32" s="23"/>
      <c r="O32" s="23"/>
      <c r="P32" s="23"/>
      <c r="Q32" s="23"/>
      <c r="R32" s="23"/>
      <c r="S32" s="23"/>
      <c r="T32" s="23"/>
      <c r="U32" s="23"/>
      <c r="V32" s="22"/>
      <c r="W32" s="24"/>
      <c r="X32" s="24"/>
      <c r="Y32" s="25"/>
    </row>
    <row r="33" spans="1:25" s="2" customFormat="1" ht="16.25" customHeight="1">
      <c r="A33" s="26">
        <v>27</v>
      </c>
      <c r="B33" s="239">
        <v>42449</v>
      </c>
      <c r="C33" s="115" t="s">
        <v>77</v>
      </c>
      <c r="D33" s="116" t="s">
        <v>648</v>
      </c>
      <c r="E33" s="117" t="s">
        <v>649</v>
      </c>
      <c r="F33" s="519" t="s">
        <v>16</v>
      </c>
      <c r="G33" s="80"/>
      <c r="H33" s="196"/>
      <c r="I33" s="56"/>
      <c r="J33" s="56"/>
      <c r="K33" s="56"/>
      <c r="L33" s="56"/>
      <c r="M33" s="56"/>
      <c r="N33" s="57"/>
      <c r="O33" s="57"/>
      <c r="P33" s="57"/>
      <c r="Q33" s="57"/>
      <c r="R33" s="57"/>
      <c r="S33" s="57"/>
      <c r="T33" s="57"/>
      <c r="U33" s="57"/>
      <c r="V33" s="58"/>
      <c r="W33" s="59"/>
      <c r="X33" s="59"/>
      <c r="Y33" s="172"/>
    </row>
    <row r="34" spans="1:25" s="2" customFormat="1" ht="16.25" customHeight="1">
      <c r="A34" s="26">
        <v>28</v>
      </c>
      <c r="B34" s="101">
        <v>42450</v>
      </c>
      <c r="C34" s="102" t="s">
        <v>77</v>
      </c>
      <c r="D34" s="103" t="s">
        <v>661</v>
      </c>
      <c r="E34" s="104" t="s">
        <v>662</v>
      </c>
      <c r="F34" s="520" t="s">
        <v>17</v>
      </c>
      <c r="G34" s="445"/>
      <c r="H34" s="78"/>
      <c r="I34" s="32"/>
      <c r="J34" s="32"/>
      <c r="K34" s="32"/>
      <c r="L34" s="32"/>
      <c r="M34" s="32"/>
      <c r="N34" s="33"/>
      <c r="O34" s="33"/>
      <c r="P34" s="33"/>
      <c r="Q34" s="33"/>
      <c r="R34" s="33"/>
      <c r="S34" s="33"/>
      <c r="T34" s="33"/>
      <c r="U34" s="33"/>
      <c r="V34" s="34"/>
      <c r="W34" s="35"/>
      <c r="X34" s="35"/>
      <c r="Y34" s="36"/>
    </row>
    <row r="35" spans="1:25" s="2" customFormat="1" ht="16.25" customHeight="1">
      <c r="A35" s="26">
        <v>29</v>
      </c>
      <c r="B35" s="101">
        <v>42487</v>
      </c>
      <c r="C35" s="102" t="s">
        <v>77</v>
      </c>
      <c r="D35" s="103" t="s">
        <v>690</v>
      </c>
      <c r="E35" s="104" t="s">
        <v>691</v>
      </c>
      <c r="F35" s="519" t="s">
        <v>13</v>
      </c>
      <c r="G35" s="82"/>
      <c r="H35" s="198"/>
      <c r="I35" s="34"/>
      <c r="J35" s="32"/>
      <c r="K35" s="32"/>
      <c r="L35" s="32"/>
      <c r="M35" s="32"/>
      <c r="N35" s="33"/>
      <c r="O35" s="33"/>
      <c r="P35" s="33"/>
      <c r="Q35" s="33"/>
      <c r="R35" s="33"/>
      <c r="S35" s="33"/>
      <c r="T35" s="33"/>
      <c r="U35" s="33"/>
      <c r="V35" s="34"/>
      <c r="W35" s="35"/>
      <c r="X35" s="35"/>
      <c r="Y35" s="36"/>
    </row>
    <row r="36" spans="1:25" s="2" customFormat="1" ht="16.25" customHeight="1">
      <c r="A36" s="37">
        <v>30</v>
      </c>
      <c r="B36" s="108">
        <v>42490</v>
      </c>
      <c r="C36" s="109" t="s">
        <v>77</v>
      </c>
      <c r="D36" s="110" t="s">
        <v>244</v>
      </c>
      <c r="E36" s="111" t="s">
        <v>652</v>
      </c>
      <c r="F36" s="521" t="s">
        <v>14</v>
      </c>
      <c r="G36" s="77"/>
      <c r="H36" s="193"/>
      <c r="I36" s="43"/>
      <c r="J36" s="45"/>
      <c r="K36" s="45"/>
      <c r="L36" s="45"/>
      <c r="M36" s="45"/>
      <c r="N36" s="44"/>
      <c r="O36" s="44"/>
      <c r="P36" s="44"/>
      <c r="Q36" s="44"/>
      <c r="R36" s="44"/>
      <c r="S36" s="44"/>
      <c r="T36" s="44"/>
      <c r="U36" s="44"/>
      <c r="V36" s="45"/>
      <c r="W36" s="46"/>
      <c r="X36" s="46"/>
      <c r="Y36" s="68"/>
    </row>
    <row r="37" spans="1:25" s="2" customFormat="1" ht="16.25" customHeight="1">
      <c r="A37" s="15">
        <v>31</v>
      </c>
      <c r="B37" s="252">
        <v>42493</v>
      </c>
      <c r="C37" s="98" t="s">
        <v>77</v>
      </c>
      <c r="D37" s="99" t="s">
        <v>686</v>
      </c>
      <c r="E37" s="100" t="s">
        <v>687</v>
      </c>
      <c r="F37" s="518" t="s">
        <v>15</v>
      </c>
      <c r="G37" s="75"/>
      <c r="H37" s="192"/>
      <c r="I37" s="22"/>
      <c r="J37" s="49"/>
      <c r="K37" s="49"/>
      <c r="L37" s="49"/>
      <c r="M37" s="49"/>
      <c r="N37" s="23"/>
      <c r="O37" s="23"/>
      <c r="P37" s="23"/>
      <c r="Q37" s="23"/>
      <c r="R37" s="23"/>
      <c r="S37" s="23"/>
      <c r="T37" s="23"/>
      <c r="U37" s="23"/>
      <c r="V37" s="22"/>
      <c r="W37" s="24"/>
      <c r="X37" s="22"/>
      <c r="Y37" s="25"/>
    </row>
    <row r="38" spans="1:25" s="2" customFormat="1" ht="16.25" customHeight="1">
      <c r="A38" s="26">
        <v>32</v>
      </c>
      <c r="B38" s="512">
        <v>42503</v>
      </c>
      <c r="C38" s="115" t="s">
        <v>77</v>
      </c>
      <c r="D38" s="116" t="s">
        <v>665</v>
      </c>
      <c r="E38" s="117" t="s">
        <v>666</v>
      </c>
      <c r="F38" s="519" t="s">
        <v>16</v>
      </c>
      <c r="G38" s="80"/>
      <c r="H38" s="196"/>
      <c r="I38" s="56"/>
      <c r="J38" s="56"/>
      <c r="K38" s="56"/>
      <c r="L38" s="56"/>
      <c r="M38" s="56"/>
      <c r="N38" s="57"/>
      <c r="O38" s="57"/>
      <c r="P38" s="57"/>
      <c r="Q38" s="57"/>
      <c r="R38" s="57"/>
      <c r="S38" s="57"/>
      <c r="T38" s="57"/>
      <c r="U38" s="57"/>
      <c r="V38" s="58"/>
      <c r="W38" s="59"/>
      <c r="X38" s="59"/>
      <c r="Y38" s="172"/>
    </row>
    <row r="39" spans="1:25" s="2" customFormat="1" ht="16.25" customHeight="1">
      <c r="A39" s="26">
        <v>33</v>
      </c>
      <c r="B39" s="512">
        <v>42504</v>
      </c>
      <c r="C39" s="102" t="s">
        <v>77</v>
      </c>
      <c r="D39" s="103" t="s">
        <v>663</v>
      </c>
      <c r="E39" s="104" t="s">
        <v>664</v>
      </c>
      <c r="F39" s="520" t="s">
        <v>17</v>
      </c>
      <c r="G39" s="76"/>
      <c r="H39" s="78"/>
      <c r="I39" s="32"/>
      <c r="J39" s="32"/>
      <c r="K39" s="32"/>
      <c r="L39" s="32"/>
      <c r="M39" s="32"/>
      <c r="N39" s="33"/>
      <c r="O39" s="33"/>
      <c r="P39" s="33"/>
      <c r="Q39" s="33"/>
      <c r="R39" s="33"/>
      <c r="S39" s="33"/>
      <c r="T39" s="33"/>
      <c r="U39" s="33"/>
      <c r="V39" s="34"/>
      <c r="W39" s="35"/>
      <c r="X39" s="35"/>
      <c r="Y39" s="36"/>
    </row>
    <row r="40" spans="1:25" s="2" customFormat="1" ht="16.25" customHeight="1">
      <c r="A40" s="26">
        <v>34</v>
      </c>
      <c r="B40" s="512">
        <v>42551</v>
      </c>
      <c r="C40" s="102" t="s">
        <v>77</v>
      </c>
      <c r="D40" s="103" t="s">
        <v>659</v>
      </c>
      <c r="E40" s="104" t="s">
        <v>660</v>
      </c>
      <c r="F40" s="519" t="s">
        <v>13</v>
      </c>
      <c r="G40" s="76"/>
      <c r="H40" s="78"/>
      <c r="I40" s="32"/>
      <c r="J40" s="32"/>
      <c r="K40" s="32"/>
      <c r="L40" s="32"/>
      <c r="M40" s="32"/>
      <c r="N40" s="33"/>
      <c r="O40" s="33"/>
      <c r="P40" s="33"/>
      <c r="Q40" s="33"/>
      <c r="R40" s="33"/>
      <c r="S40" s="33"/>
      <c r="T40" s="33"/>
      <c r="U40" s="33"/>
      <c r="V40" s="34"/>
      <c r="W40" s="35"/>
      <c r="X40" s="35"/>
      <c r="Y40" s="36"/>
    </row>
    <row r="41" spans="1:25" s="2" customFormat="1" ht="16.25" customHeight="1">
      <c r="A41" s="37">
        <v>35</v>
      </c>
      <c r="B41" s="442">
        <v>42579</v>
      </c>
      <c r="C41" s="109" t="s">
        <v>77</v>
      </c>
      <c r="D41" s="110" t="s">
        <v>640</v>
      </c>
      <c r="E41" s="111" t="s">
        <v>641</v>
      </c>
      <c r="F41" s="521" t="s">
        <v>14</v>
      </c>
      <c r="G41" s="77"/>
      <c r="H41" s="193"/>
      <c r="I41" s="43"/>
      <c r="J41" s="43"/>
      <c r="K41" s="43"/>
      <c r="L41" s="43"/>
      <c r="M41" s="43"/>
      <c r="N41" s="44"/>
      <c r="O41" s="44"/>
      <c r="P41" s="44"/>
      <c r="Q41" s="44"/>
      <c r="R41" s="44"/>
      <c r="S41" s="44"/>
      <c r="T41" s="44"/>
      <c r="U41" s="44"/>
      <c r="V41" s="45"/>
      <c r="W41" s="46"/>
      <c r="X41" s="46"/>
      <c r="Y41" s="68"/>
    </row>
    <row r="42" spans="1:25" s="2" customFormat="1" ht="16.25" customHeight="1">
      <c r="A42" s="15">
        <v>36</v>
      </c>
      <c r="B42" s="516">
        <v>42721</v>
      </c>
      <c r="C42" s="98" t="s">
        <v>77</v>
      </c>
      <c r="D42" s="99" t="s">
        <v>995</v>
      </c>
      <c r="E42" s="100" t="s">
        <v>996</v>
      </c>
      <c r="F42" s="518" t="s">
        <v>14</v>
      </c>
      <c r="G42" s="81"/>
      <c r="H42" s="197"/>
      <c r="I42" s="49"/>
      <c r="J42" s="49"/>
      <c r="K42" s="49"/>
      <c r="L42" s="49"/>
      <c r="M42" s="49"/>
      <c r="N42" s="23"/>
      <c r="O42" s="23"/>
      <c r="P42" s="23"/>
      <c r="Q42" s="23"/>
      <c r="R42" s="23"/>
      <c r="S42" s="23"/>
      <c r="T42" s="23"/>
      <c r="U42" s="23"/>
      <c r="V42" s="22"/>
      <c r="W42" s="24"/>
      <c r="X42" s="24"/>
      <c r="Y42" s="25"/>
    </row>
    <row r="43" spans="1:25" s="2" customFormat="1" ht="16.25" customHeight="1">
      <c r="A43" s="26">
        <v>37</v>
      </c>
      <c r="B43" s="584">
        <v>44432</v>
      </c>
      <c r="C43" s="586" t="s">
        <v>77</v>
      </c>
      <c r="D43" s="587" t="s">
        <v>682</v>
      </c>
      <c r="E43" s="588" t="s">
        <v>683</v>
      </c>
      <c r="F43" s="608" t="s">
        <v>15</v>
      </c>
      <c r="G43" s="80"/>
      <c r="H43" s="196"/>
      <c r="I43" s="56"/>
      <c r="J43" s="56"/>
      <c r="K43" s="56"/>
      <c r="L43" s="56"/>
      <c r="M43" s="56"/>
      <c r="N43" s="57"/>
      <c r="O43" s="57"/>
      <c r="P43" s="57"/>
      <c r="Q43" s="57"/>
      <c r="R43" s="57"/>
      <c r="S43" s="57"/>
      <c r="T43" s="57"/>
      <c r="U43" s="57"/>
      <c r="V43" s="58"/>
      <c r="W43" s="59"/>
      <c r="X43" s="59"/>
      <c r="Y43" s="172"/>
    </row>
    <row r="44" spans="1:25" s="2" customFormat="1" ht="16.25" customHeight="1">
      <c r="A44" s="26">
        <v>38</v>
      </c>
      <c r="B44" s="584">
        <v>44433</v>
      </c>
      <c r="C44" s="570" t="s">
        <v>77</v>
      </c>
      <c r="D44" s="571" t="s">
        <v>684</v>
      </c>
      <c r="E44" s="572" t="s">
        <v>685</v>
      </c>
      <c r="F44" s="609" t="s">
        <v>16</v>
      </c>
      <c r="G44" s="76"/>
      <c r="H44" s="78"/>
      <c r="I44" s="32"/>
      <c r="J44" s="32"/>
      <c r="K44" s="32"/>
      <c r="L44" s="32"/>
      <c r="M44" s="32"/>
      <c r="N44" s="33"/>
      <c r="O44" s="33"/>
      <c r="P44" s="33"/>
      <c r="Q44" s="33"/>
      <c r="R44" s="33"/>
      <c r="S44" s="33"/>
      <c r="T44" s="33"/>
      <c r="U44" s="33"/>
      <c r="V44" s="34"/>
      <c r="W44" s="35"/>
      <c r="X44" s="35"/>
      <c r="Y44" s="36"/>
    </row>
    <row r="45" spans="1:25" s="2" customFormat="1" ht="16.25" customHeight="1">
      <c r="A45" s="26">
        <v>39</v>
      </c>
      <c r="B45" s="584">
        <v>44485</v>
      </c>
      <c r="C45" s="570" t="s">
        <v>77</v>
      </c>
      <c r="D45" s="571" t="s">
        <v>1035</v>
      </c>
      <c r="E45" s="572" t="s">
        <v>537</v>
      </c>
      <c r="F45" s="608" t="s">
        <v>13</v>
      </c>
      <c r="G45" s="76"/>
      <c r="H45" s="78"/>
      <c r="I45" s="32"/>
      <c r="J45" s="32"/>
      <c r="K45" s="32"/>
      <c r="L45" s="32"/>
      <c r="M45" s="32"/>
      <c r="N45" s="33"/>
      <c r="O45" s="33"/>
      <c r="P45" s="33"/>
      <c r="Q45" s="33"/>
      <c r="R45" s="33"/>
      <c r="S45" s="33"/>
      <c r="T45" s="33"/>
      <c r="U45" s="33"/>
      <c r="V45" s="34"/>
      <c r="W45" s="35"/>
      <c r="X45" s="35"/>
      <c r="Y45" s="36"/>
    </row>
    <row r="46" spans="1:25" s="2" customFormat="1" ht="16.25" customHeight="1">
      <c r="A46" s="37"/>
      <c r="B46" s="546"/>
      <c r="C46" s="547"/>
      <c r="D46" s="548"/>
      <c r="E46" s="549"/>
      <c r="F46" s="562"/>
      <c r="G46" s="77"/>
      <c r="H46" s="193"/>
      <c r="I46" s="43"/>
      <c r="J46" s="43"/>
      <c r="K46" s="43"/>
      <c r="L46" s="43"/>
      <c r="M46" s="43"/>
      <c r="N46" s="44"/>
      <c r="O46" s="44"/>
      <c r="P46" s="44"/>
      <c r="Q46" s="44"/>
      <c r="R46" s="44"/>
      <c r="S46" s="44"/>
      <c r="T46" s="44"/>
      <c r="U46" s="44"/>
      <c r="V46" s="45"/>
      <c r="W46" s="46"/>
      <c r="X46" s="46"/>
      <c r="Y46" s="68"/>
    </row>
    <row r="47" spans="1:25" s="2" customFormat="1" ht="6" customHeight="1">
      <c r="A47" s="70"/>
      <c r="B47" s="217"/>
      <c r="C47" s="218"/>
      <c r="D47" s="219"/>
      <c r="E47" s="219"/>
      <c r="F47" s="70"/>
      <c r="G47" s="70"/>
      <c r="H47" s="70"/>
      <c r="I47" s="70"/>
      <c r="J47" s="70"/>
      <c r="K47" s="70"/>
      <c r="L47" s="70"/>
      <c r="M47" s="70"/>
      <c r="N47" s="69"/>
      <c r="O47" s="69"/>
      <c r="P47" s="69"/>
      <c r="Q47" s="69"/>
      <c r="R47" s="69"/>
      <c r="S47" s="69"/>
      <c r="T47" s="69"/>
      <c r="U47" s="69"/>
      <c r="V47" s="178"/>
      <c r="W47" s="178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I48" s="70">
        <f>COUNTIF($C$7:$C$46,"ช")</f>
        <v>17</v>
      </c>
      <c r="K48" s="72" t="s">
        <v>8</v>
      </c>
      <c r="L48" s="73"/>
      <c r="M48" s="191" t="s">
        <v>7</v>
      </c>
      <c r="N48" s="191"/>
      <c r="O48" s="70">
        <f>COUNTIF($C$7:$C$46,"ญ")</f>
        <v>22</v>
      </c>
      <c r="P48" s="69"/>
      <c r="Q48" s="72" t="s">
        <v>8</v>
      </c>
      <c r="V48" s="69"/>
      <c r="W48" s="69"/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9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7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7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7" spans="1:25" ht="15" customHeight="1">
      <c r="B57" s="87"/>
      <c r="C57" s="88"/>
      <c r="D57" s="89"/>
      <c r="E57" s="89"/>
    </row>
    <row r="58" spans="1:25" ht="15" customHeight="1">
      <c r="B58" s="87"/>
      <c r="C58" s="88"/>
      <c r="D58" s="89"/>
      <c r="E58" s="89"/>
    </row>
  </sheetData>
  <mergeCells count="7">
    <mergeCell ref="F5:F6"/>
    <mergeCell ref="W4:Y4"/>
    <mergeCell ref="A5:A6"/>
    <mergeCell ref="B5:B6"/>
    <mergeCell ref="C5:C6"/>
    <mergeCell ref="D5:D6"/>
    <mergeCell ref="E5:E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9"/>
  <sheetViews>
    <sheetView topLeftCell="A23" zoomScale="120" zoomScaleNormal="120" workbookViewId="0">
      <selection activeCell="AA31" sqref="AA31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ม.4'!B20</f>
        <v>นางปัทมา ทองถึ</v>
      </c>
    </row>
    <row r="2" spans="1:25" s="12" customFormat="1" ht="18" customHeight="1">
      <c r="B2" s="147" t="s">
        <v>50</v>
      </c>
      <c r="C2" s="144"/>
      <c r="D2" s="145"/>
      <c r="E2" s="146" t="s">
        <v>66</v>
      </c>
      <c r="M2" s="12" t="s">
        <v>51</v>
      </c>
      <c r="R2" s="12" t="str">
        <f>'ยอด ม.4'!B21</f>
        <v>นางสาวโสรยา  พัฒทวี</v>
      </c>
    </row>
    <row r="3" spans="1:25" s="13" customFormat="1" ht="17.25" customHeight="1">
      <c r="A3" s="14" t="s">
        <v>87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ม.4'!F20</f>
        <v>724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321">
        <v>42172</v>
      </c>
      <c r="C7" s="322" t="s">
        <v>91</v>
      </c>
      <c r="D7" s="323" t="s">
        <v>692</v>
      </c>
      <c r="E7" s="324" t="s">
        <v>693</v>
      </c>
      <c r="F7" s="325" t="s">
        <v>13</v>
      </c>
      <c r="G7" s="339"/>
      <c r="H7" s="327"/>
      <c r="I7" s="328"/>
      <c r="J7" s="328"/>
      <c r="K7" s="328"/>
      <c r="L7" s="328"/>
      <c r="M7" s="328"/>
      <c r="N7" s="328"/>
      <c r="O7" s="328"/>
      <c r="P7" s="329"/>
      <c r="Q7" s="329"/>
      <c r="R7" s="329"/>
      <c r="S7" s="329"/>
      <c r="T7" s="329"/>
      <c r="U7" s="329"/>
      <c r="V7" s="329"/>
      <c r="W7" s="329"/>
      <c r="X7" s="330"/>
      <c r="Y7" s="331"/>
    </row>
    <row r="8" spans="1:25" s="2" customFormat="1" ht="16.25" customHeight="1">
      <c r="A8" s="26">
        <v>2</v>
      </c>
      <c r="B8" s="308">
        <v>42208</v>
      </c>
      <c r="C8" s="309" t="s">
        <v>91</v>
      </c>
      <c r="D8" s="310" t="s">
        <v>135</v>
      </c>
      <c r="E8" s="311" t="s">
        <v>727</v>
      </c>
      <c r="F8" s="341" t="s">
        <v>14</v>
      </c>
      <c r="G8" s="342"/>
      <c r="H8" s="343"/>
      <c r="I8" s="316"/>
      <c r="J8" s="316"/>
      <c r="K8" s="316"/>
      <c r="L8" s="316"/>
      <c r="M8" s="316"/>
      <c r="N8" s="316"/>
      <c r="O8" s="316"/>
      <c r="P8" s="317"/>
      <c r="Q8" s="317"/>
      <c r="R8" s="317"/>
      <c r="S8" s="317"/>
      <c r="T8" s="317"/>
      <c r="U8" s="317"/>
      <c r="V8" s="317"/>
      <c r="W8" s="317"/>
      <c r="X8" s="315"/>
      <c r="Y8" s="318"/>
    </row>
    <row r="9" spans="1:25" s="2" customFormat="1" ht="16.25" customHeight="1">
      <c r="A9" s="26">
        <v>3</v>
      </c>
      <c r="B9" s="416">
        <v>42253</v>
      </c>
      <c r="C9" s="417" t="s">
        <v>91</v>
      </c>
      <c r="D9" s="409" t="s">
        <v>704</v>
      </c>
      <c r="E9" s="418" t="s">
        <v>705</v>
      </c>
      <c r="F9" s="307" t="s">
        <v>15</v>
      </c>
      <c r="G9" s="419"/>
      <c r="H9" s="420"/>
      <c r="I9" s="304"/>
      <c r="J9" s="304"/>
      <c r="K9" s="304"/>
      <c r="L9" s="304"/>
      <c r="M9" s="304"/>
      <c r="N9" s="304"/>
      <c r="O9" s="304"/>
      <c r="P9" s="305"/>
      <c r="Q9" s="305"/>
      <c r="R9" s="305"/>
      <c r="S9" s="305"/>
      <c r="T9" s="305"/>
      <c r="U9" s="305"/>
      <c r="V9" s="305"/>
      <c r="W9" s="305"/>
      <c r="X9" s="303"/>
      <c r="Y9" s="318"/>
    </row>
    <row r="10" spans="1:25" s="2" customFormat="1" ht="16.25" customHeight="1">
      <c r="A10" s="26">
        <v>4</v>
      </c>
      <c r="B10" s="308">
        <v>42259</v>
      </c>
      <c r="C10" s="309" t="s">
        <v>91</v>
      </c>
      <c r="D10" s="310" t="s">
        <v>702</v>
      </c>
      <c r="E10" s="311" t="s">
        <v>703</v>
      </c>
      <c r="F10" s="341" t="s">
        <v>16</v>
      </c>
      <c r="G10" s="342"/>
      <c r="H10" s="317"/>
      <c r="I10" s="316"/>
      <c r="J10" s="316"/>
      <c r="K10" s="316"/>
      <c r="L10" s="315"/>
      <c r="M10" s="315"/>
      <c r="N10" s="315"/>
      <c r="O10" s="315"/>
      <c r="P10" s="317"/>
      <c r="Q10" s="317"/>
      <c r="R10" s="317"/>
      <c r="S10" s="317"/>
      <c r="T10" s="317"/>
      <c r="U10" s="317"/>
      <c r="V10" s="317"/>
      <c r="W10" s="317"/>
      <c r="X10" s="315"/>
      <c r="Y10" s="306"/>
    </row>
    <row r="11" spans="1:25" s="2" customFormat="1" ht="16.25" customHeight="1">
      <c r="A11" s="37">
        <v>5</v>
      </c>
      <c r="B11" s="284">
        <v>42296</v>
      </c>
      <c r="C11" s="285" t="s">
        <v>91</v>
      </c>
      <c r="D11" s="286" t="s">
        <v>405</v>
      </c>
      <c r="E11" s="287" t="s">
        <v>733</v>
      </c>
      <c r="F11" s="288" t="s">
        <v>17</v>
      </c>
      <c r="G11" s="289"/>
      <c r="H11" s="290"/>
      <c r="I11" s="291"/>
      <c r="J11" s="291"/>
      <c r="K11" s="291"/>
      <c r="L11" s="291"/>
      <c r="M11" s="291"/>
      <c r="N11" s="291"/>
      <c r="O11" s="291"/>
      <c r="P11" s="290"/>
      <c r="Q11" s="290"/>
      <c r="R11" s="290"/>
      <c r="S11" s="290"/>
      <c r="T11" s="290"/>
      <c r="U11" s="290"/>
      <c r="V11" s="290"/>
      <c r="W11" s="290"/>
      <c r="X11" s="292"/>
      <c r="Y11" s="293"/>
    </row>
    <row r="12" spans="1:25" s="2" customFormat="1" ht="16" customHeight="1">
      <c r="A12" s="15">
        <v>6</v>
      </c>
      <c r="B12" s="321">
        <v>42306</v>
      </c>
      <c r="C12" s="322" t="s">
        <v>91</v>
      </c>
      <c r="D12" s="323" t="s">
        <v>712</v>
      </c>
      <c r="E12" s="324" t="s">
        <v>713</v>
      </c>
      <c r="F12" s="325" t="s">
        <v>13</v>
      </c>
      <c r="G12" s="339"/>
      <c r="H12" s="329"/>
      <c r="I12" s="328"/>
      <c r="J12" s="328"/>
      <c r="K12" s="328"/>
      <c r="L12" s="328"/>
      <c r="M12" s="328"/>
      <c r="N12" s="328"/>
      <c r="O12" s="328"/>
      <c r="P12" s="329"/>
      <c r="Q12" s="329"/>
      <c r="R12" s="329"/>
      <c r="S12" s="329"/>
      <c r="T12" s="329"/>
      <c r="U12" s="329"/>
      <c r="V12" s="329"/>
      <c r="W12" s="329"/>
      <c r="X12" s="330"/>
      <c r="Y12" s="331"/>
    </row>
    <row r="13" spans="1:25" s="2" customFormat="1" ht="16.25" customHeight="1">
      <c r="A13" s="26">
        <v>7</v>
      </c>
      <c r="B13" s="308">
        <v>42392</v>
      </c>
      <c r="C13" s="309" t="s">
        <v>91</v>
      </c>
      <c r="D13" s="310" t="s">
        <v>749</v>
      </c>
      <c r="E13" s="311" t="s">
        <v>750</v>
      </c>
      <c r="F13" s="341" t="s">
        <v>14</v>
      </c>
      <c r="G13" s="340"/>
      <c r="H13" s="344"/>
      <c r="I13" s="315"/>
      <c r="J13" s="315"/>
      <c r="K13" s="315"/>
      <c r="L13" s="315"/>
      <c r="M13" s="315"/>
      <c r="N13" s="315"/>
      <c r="O13" s="315"/>
      <c r="P13" s="317"/>
      <c r="Q13" s="317"/>
      <c r="R13" s="317"/>
      <c r="S13" s="317"/>
      <c r="T13" s="317"/>
      <c r="U13" s="317"/>
      <c r="V13" s="317"/>
      <c r="W13" s="317"/>
      <c r="X13" s="315"/>
      <c r="Y13" s="318"/>
    </row>
    <row r="14" spans="1:25" s="2" customFormat="1" ht="16.25" customHeight="1">
      <c r="A14" s="26">
        <v>8</v>
      </c>
      <c r="B14" s="308">
        <v>42421</v>
      </c>
      <c r="C14" s="309" t="s">
        <v>91</v>
      </c>
      <c r="D14" s="310" t="s">
        <v>736</v>
      </c>
      <c r="E14" s="311" t="s">
        <v>737</v>
      </c>
      <c r="F14" s="307" t="s">
        <v>15</v>
      </c>
      <c r="G14" s="342"/>
      <c r="H14" s="317"/>
      <c r="I14" s="316"/>
      <c r="J14" s="316"/>
      <c r="K14" s="316"/>
      <c r="L14" s="316"/>
      <c r="M14" s="316"/>
      <c r="N14" s="316"/>
      <c r="O14" s="316"/>
      <c r="P14" s="317"/>
      <c r="Q14" s="317"/>
      <c r="R14" s="317"/>
      <c r="S14" s="317"/>
      <c r="T14" s="317"/>
      <c r="U14" s="317"/>
      <c r="V14" s="317"/>
      <c r="W14" s="317"/>
      <c r="X14" s="315"/>
      <c r="Y14" s="318"/>
    </row>
    <row r="15" spans="1:25" s="2" customFormat="1" ht="16.25" customHeight="1">
      <c r="A15" s="26">
        <v>9</v>
      </c>
      <c r="B15" s="308">
        <v>42423</v>
      </c>
      <c r="C15" s="309" t="s">
        <v>91</v>
      </c>
      <c r="D15" s="310" t="s">
        <v>742</v>
      </c>
      <c r="E15" s="311" t="s">
        <v>743</v>
      </c>
      <c r="F15" s="341" t="s">
        <v>16</v>
      </c>
      <c r="G15" s="342"/>
      <c r="H15" s="317"/>
      <c r="I15" s="316"/>
      <c r="J15" s="316"/>
      <c r="K15" s="316"/>
      <c r="L15" s="316"/>
      <c r="M15" s="316"/>
      <c r="N15" s="316"/>
      <c r="O15" s="316"/>
      <c r="P15" s="317"/>
      <c r="Q15" s="317"/>
      <c r="R15" s="317"/>
      <c r="S15" s="317"/>
      <c r="T15" s="317"/>
      <c r="U15" s="317"/>
      <c r="V15" s="317"/>
      <c r="W15" s="317"/>
      <c r="X15" s="315"/>
      <c r="Y15" s="318"/>
    </row>
    <row r="16" spans="1:25" s="2" customFormat="1" ht="16" customHeight="1">
      <c r="A16" s="37">
        <v>10</v>
      </c>
      <c r="B16" s="284">
        <v>42440</v>
      </c>
      <c r="C16" s="285" t="s">
        <v>91</v>
      </c>
      <c r="D16" s="286" t="s">
        <v>740</v>
      </c>
      <c r="E16" s="287" t="s">
        <v>741</v>
      </c>
      <c r="F16" s="288" t="s">
        <v>17</v>
      </c>
      <c r="G16" s="289"/>
      <c r="H16" s="290"/>
      <c r="I16" s="291"/>
      <c r="J16" s="291"/>
      <c r="K16" s="291"/>
      <c r="L16" s="291"/>
      <c r="M16" s="291"/>
      <c r="N16" s="291"/>
      <c r="O16" s="291"/>
      <c r="P16" s="290"/>
      <c r="Q16" s="290"/>
      <c r="R16" s="290"/>
      <c r="S16" s="290"/>
      <c r="T16" s="290"/>
      <c r="U16" s="290"/>
      <c r="V16" s="290"/>
      <c r="W16" s="290"/>
      <c r="X16" s="292"/>
      <c r="Y16" s="293"/>
    </row>
    <row r="17" spans="1:25" s="2" customFormat="1" ht="16" customHeight="1">
      <c r="A17" s="15">
        <v>11</v>
      </c>
      <c r="B17" s="584">
        <v>44435</v>
      </c>
      <c r="C17" s="612" t="s">
        <v>91</v>
      </c>
      <c r="D17" s="613" t="s">
        <v>753</v>
      </c>
      <c r="E17" s="614" t="s">
        <v>754</v>
      </c>
      <c r="F17" s="595" t="s">
        <v>13</v>
      </c>
      <c r="G17" s="339"/>
      <c r="H17" s="329"/>
      <c r="I17" s="328"/>
      <c r="J17" s="328"/>
      <c r="K17" s="328"/>
      <c r="L17" s="328"/>
      <c r="M17" s="328"/>
      <c r="N17" s="328"/>
      <c r="O17" s="328"/>
      <c r="P17" s="329"/>
      <c r="Q17" s="329"/>
      <c r="R17" s="329"/>
      <c r="S17" s="329"/>
      <c r="T17" s="329"/>
      <c r="U17" s="329"/>
      <c r="V17" s="329"/>
      <c r="W17" s="329"/>
      <c r="X17" s="330"/>
      <c r="Y17" s="331"/>
    </row>
    <row r="18" spans="1:25" s="2" customFormat="1" ht="16.25" customHeight="1">
      <c r="A18" s="26">
        <v>12</v>
      </c>
      <c r="B18" s="584">
        <v>44436</v>
      </c>
      <c r="C18" s="599" t="s">
        <v>91</v>
      </c>
      <c r="D18" s="606" t="s">
        <v>761</v>
      </c>
      <c r="E18" s="607" t="s">
        <v>762</v>
      </c>
      <c r="F18" s="597" t="s">
        <v>14</v>
      </c>
      <c r="G18" s="340"/>
      <c r="H18" s="314"/>
      <c r="I18" s="315"/>
      <c r="J18" s="315"/>
      <c r="K18" s="315"/>
      <c r="L18" s="315"/>
      <c r="M18" s="315"/>
      <c r="N18" s="315"/>
      <c r="O18" s="315"/>
      <c r="P18" s="317"/>
      <c r="Q18" s="317"/>
      <c r="R18" s="317"/>
      <c r="S18" s="317"/>
      <c r="T18" s="317"/>
      <c r="U18" s="317"/>
      <c r="V18" s="317"/>
      <c r="W18" s="317"/>
      <c r="X18" s="315"/>
      <c r="Y18" s="318"/>
    </row>
    <row r="19" spans="1:25" s="2" customFormat="1" ht="16.25" customHeight="1">
      <c r="A19" s="26">
        <v>13</v>
      </c>
      <c r="B19" s="584">
        <v>44437</v>
      </c>
      <c r="C19" s="599" t="s">
        <v>91</v>
      </c>
      <c r="D19" s="606" t="s">
        <v>747</v>
      </c>
      <c r="E19" s="607" t="s">
        <v>748</v>
      </c>
      <c r="F19" s="573" t="s">
        <v>15</v>
      </c>
      <c r="G19" s="340"/>
      <c r="H19" s="317"/>
      <c r="I19" s="315"/>
      <c r="J19" s="315"/>
      <c r="K19" s="315"/>
      <c r="L19" s="315"/>
      <c r="M19" s="315"/>
      <c r="N19" s="315"/>
      <c r="O19" s="315"/>
      <c r="P19" s="317"/>
      <c r="Q19" s="317"/>
      <c r="R19" s="317"/>
      <c r="S19" s="317"/>
      <c r="T19" s="317"/>
      <c r="U19" s="317"/>
      <c r="V19" s="317"/>
      <c r="W19" s="317"/>
      <c r="X19" s="315"/>
      <c r="Y19" s="318"/>
    </row>
    <row r="20" spans="1:25" s="2" customFormat="1" ht="16.25" customHeight="1">
      <c r="A20" s="26">
        <v>14</v>
      </c>
      <c r="B20" s="584">
        <v>44438</v>
      </c>
      <c r="C20" s="599" t="s">
        <v>91</v>
      </c>
      <c r="D20" s="606" t="s">
        <v>746</v>
      </c>
      <c r="E20" s="607" t="s">
        <v>102</v>
      </c>
      <c r="F20" s="597" t="s">
        <v>16</v>
      </c>
      <c r="G20" s="342"/>
      <c r="H20" s="317"/>
      <c r="I20" s="316"/>
      <c r="J20" s="316"/>
      <c r="K20" s="316"/>
      <c r="L20" s="316"/>
      <c r="M20" s="316"/>
      <c r="N20" s="316"/>
      <c r="O20" s="316"/>
      <c r="P20" s="317"/>
      <c r="Q20" s="317"/>
      <c r="R20" s="317"/>
      <c r="S20" s="317"/>
      <c r="T20" s="317"/>
      <c r="U20" s="317"/>
      <c r="V20" s="317"/>
      <c r="W20" s="317"/>
      <c r="X20" s="315"/>
      <c r="Y20" s="318"/>
    </row>
    <row r="21" spans="1:25" s="2" customFormat="1" ht="16" customHeight="1">
      <c r="A21" s="37">
        <v>15</v>
      </c>
      <c r="B21" s="284">
        <v>42153</v>
      </c>
      <c r="C21" s="285" t="s">
        <v>77</v>
      </c>
      <c r="D21" s="286" t="s">
        <v>725</v>
      </c>
      <c r="E21" s="287" t="s">
        <v>726</v>
      </c>
      <c r="F21" s="288" t="s">
        <v>17</v>
      </c>
      <c r="G21" s="289"/>
      <c r="H21" s="290"/>
      <c r="I21" s="291"/>
      <c r="J21" s="291"/>
      <c r="K21" s="291"/>
      <c r="L21" s="291"/>
      <c r="M21" s="291"/>
      <c r="N21" s="291"/>
      <c r="O21" s="291"/>
      <c r="P21" s="290"/>
      <c r="Q21" s="290"/>
      <c r="R21" s="290"/>
      <c r="S21" s="290"/>
      <c r="T21" s="290"/>
      <c r="U21" s="290"/>
      <c r="V21" s="290"/>
      <c r="W21" s="290"/>
      <c r="X21" s="292"/>
      <c r="Y21" s="293"/>
    </row>
    <row r="22" spans="1:25" s="2" customFormat="1" ht="16" customHeight="1">
      <c r="A22" s="15">
        <v>16</v>
      </c>
      <c r="B22" s="321">
        <v>42155</v>
      </c>
      <c r="C22" s="322" t="s">
        <v>77</v>
      </c>
      <c r="D22" s="323" t="s">
        <v>757</v>
      </c>
      <c r="E22" s="324" t="s">
        <v>758</v>
      </c>
      <c r="F22" s="325" t="s">
        <v>13</v>
      </c>
      <c r="G22" s="339"/>
      <c r="H22" s="329"/>
      <c r="I22" s="328"/>
      <c r="J22" s="328"/>
      <c r="K22" s="328"/>
      <c r="L22" s="328"/>
      <c r="M22" s="328"/>
      <c r="N22" s="328"/>
      <c r="O22" s="328"/>
      <c r="P22" s="329"/>
      <c r="Q22" s="329"/>
      <c r="R22" s="329"/>
      <c r="S22" s="329"/>
      <c r="T22" s="329"/>
      <c r="U22" s="329"/>
      <c r="V22" s="329"/>
      <c r="W22" s="329"/>
      <c r="X22" s="330"/>
      <c r="Y22" s="331"/>
    </row>
    <row r="23" spans="1:25" s="2" customFormat="1" ht="16.25" customHeight="1">
      <c r="A23" s="26">
        <v>17</v>
      </c>
      <c r="B23" s="308">
        <v>42206</v>
      </c>
      <c r="C23" s="309" t="s">
        <v>77</v>
      </c>
      <c r="D23" s="310" t="s">
        <v>700</v>
      </c>
      <c r="E23" s="311" t="s">
        <v>701</v>
      </c>
      <c r="F23" s="341" t="s">
        <v>14</v>
      </c>
      <c r="G23" s="342"/>
      <c r="H23" s="317"/>
      <c r="I23" s="316"/>
      <c r="J23" s="316"/>
      <c r="K23" s="316"/>
      <c r="L23" s="343"/>
      <c r="M23" s="316"/>
      <c r="N23" s="316"/>
      <c r="O23" s="316"/>
      <c r="P23" s="317"/>
      <c r="Q23" s="317"/>
      <c r="R23" s="317"/>
      <c r="S23" s="317"/>
      <c r="T23" s="317"/>
      <c r="U23" s="317"/>
      <c r="V23" s="317"/>
      <c r="W23" s="317"/>
      <c r="X23" s="315"/>
      <c r="Y23" s="318"/>
    </row>
    <row r="24" spans="1:25" s="2" customFormat="1" ht="16.25" customHeight="1">
      <c r="A24" s="26">
        <v>18</v>
      </c>
      <c r="B24" s="308">
        <v>42228</v>
      </c>
      <c r="C24" s="309" t="s">
        <v>77</v>
      </c>
      <c r="D24" s="310" t="s">
        <v>698</v>
      </c>
      <c r="E24" s="311" t="s">
        <v>699</v>
      </c>
      <c r="F24" s="307" t="s">
        <v>15</v>
      </c>
      <c r="G24" s="674"/>
      <c r="H24" s="675"/>
      <c r="I24" s="675"/>
      <c r="J24" s="675"/>
      <c r="K24" s="675"/>
      <c r="L24" s="675"/>
      <c r="M24" s="676"/>
      <c r="N24" s="316"/>
      <c r="O24" s="316"/>
      <c r="P24" s="317"/>
      <c r="Q24" s="317"/>
      <c r="R24" s="317"/>
      <c r="S24" s="317"/>
      <c r="T24" s="317"/>
      <c r="U24" s="317"/>
      <c r="V24" s="317"/>
      <c r="W24" s="317"/>
      <c r="X24" s="315"/>
      <c r="Y24" s="318"/>
    </row>
    <row r="25" spans="1:25" s="2" customFormat="1" ht="16.25" customHeight="1">
      <c r="A25" s="26">
        <v>19</v>
      </c>
      <c r="B25" s="308">
        <v>42282</v>
      </c>
      <c r="C25" s="309" t="s">
        <v>77</v>
      </c>
      <c r="D25" s="310" t="s">
        <v>204</v>
      </c>
      <c r="E25" s="311" t="s">
        <v>720</v>
      </c>
      <c r="F25" s="341" t="s">
        <v>16</v>
      </c>
      <c r="G25" s="342"/>
      <c r="H25" s="317"/>
      <c r="I25" s="316"/>
      <c r="J25" s="316"/>
      <c r="K25" s="316"/>
      <c r="L25" s="316"/>
      <c r="M25" s="316"/>
      <c r="N25" s="316"/>
      <c r="O25" s="316"/>
      <c r="P25" s="317"/>
      <c r="Q25" s="317"/>
      <c r="R25" s="317"/>
      <c r="S25" s="317"/>
      <c r="T25" s="317"/>
      <c r="U25" s="317"/>
      <c r="V25" s="317"/>
      <c r="W25" s="317"/>
      <c r="X25" s="315"/>
      <c r="Y25" s="318"/>
    </row>
    <row r="26" spans="1:25" s="2" customFormat="1" ht="16.25" customHeight="1">
      <c r="A26" s="37">
        <v>20</v>
      </c>
      <c r="B26" s="523">
        <v>42284</v>
      </c>
      <c r="C26" s="285" t="s">
        <v>77</v>
      </c>
      <c r="D26" s="286" t="s">
        <v>694</v>
      </c>
      <c r="E26" s="287" t="s">
        <v>553</v>
      </c>
      <c r="F26" s="288" t="s">
        <v>17</v>
      </c>
      <c r="G26" s="289"/>
      <c r="H26" s="290"/>
      <c r="I26" s="291"/>
      <c r="J26" s="291"/>
      <c r="K26" s="291"/>
      <c r="L26" s="291"/>
      <c r="M26" s="291"/>
      <c r="N26" s="291"/>
      <c r="O26" s="291"/>
      <c r="P26" s="290"/>
      <c r="Q26" s="290"/>
      <c r="R26" s="290"/>
      <c r="S26" s="290"/>
      <c r="T26" s="290"/>
      <c r="U26" s="290"/>
      <c r="V26" s="290"/>
      <c r="W26" s="290"/>
      <c r="X26" s="292"/>
      <c r="Y26" s="359"/>
    </row>
    <row r="27" spans="1:25" s="2" customFormat="1" ht="16" customHeight="1">
      <c r="A27" s="15">
        <v>21</v>
      </c>
      <c r="B27" s="524">
        <v>42287</v>
      </c>
      <c r="C27" s="322" t="s">
        <v>77</v>
      </c>
      <c r="D27" s="323" t="s">
        <v>716</v>
      </c>
      <c r="E27" s="324" t="s">
        <v>717</v>
      </c>
      <c r="F27" s="325" t="s">
        <v>13</v>
      </c>
      <c r="G27" s="339"/>
      <c r="H27" s="329"/>
      <c r="I27" s="328"/>
      <c r="J27" s="328"/>
      <c r="K27" s="328"/>
      <c r="L27" s="328"/>
      <c r="M27" s="328"/>
      <c r="N27" s="478"/>
      <c r="O27" s="478"/>
      <c r="P27" s="477"/>
      <c r="Q27" s="477"/>
      <c r="R27" s="477"/>
      <c r="S27" s="477"/>
      <c r="T27" s="477"/>
      <c r="U27" s="477"/>
      <c r="V27" s="477"/>
      <c r="W27" s="477"/>
      <c r="X27" s="479"/>
      <c r="Y27" s="480"/>
    </row>
    <row r="28" spans="1:25" s="2" customFormat="1" ht="16" customHeight="1">
      <c r="A28" s="66">
        <v>22</v>
      </c>
      <c r="B28" s="525">
        <v>42311</v>
      </c>
      <c r="C28" s="345" t="s">
        <v>77</v>
      </c>
      <c r="D28" s="346" t="s">
        <v>718</v>
      </c>
      <c r="E28" s="347" t="s">
        <v>719</v>
      </c>
      <c r="F28" s="341" t="s">
        <v>14</v>
      </c>
      <c r="G28" s="348"/>
      <c r="H28" s="349"/>
      <c r="I28" s="350"/>
      <c r="J28" s="350"/>
      <c r="K28" s="350"/>
      <c r="L28" s="350"/>
      <c r="M28" s="350"/>
      <c r="N28" s="350"/>
      <c r="O28" s="350"/>
      <c r="P28" s="349"/>
      <c r="Q28" s="349"/>
      <c r="R28" s="349"/>
      <c r="S28" s="349"/>
      <c r="T28" s="349"/>
      <c r="U28" s="349"/>
      <c r="V28" s="349"/>
      <c r="W28" s="349"/>
      <c r="X28" s="351"/>
      <c r="Y28" s="476"/>
    </row>
    <row r="29" spans="1:25" s="2" customFormat="1" ht="16.25" customHeight="1">
      <c r="A29" s="26">
        <v>23</v>
      </c>
      <c r="B29" s="352">
        <v>42321</v>
      </c>
      <c r="C29" s="309" t="s">
        <v>77</v>
      </c>
      <c r="D29" s="310" t="s">
        <v>730</v>
      </c>
      <c r="E29" s="311" t="s">
        <v>731</v>
      </c>
      <c r="F29" s="307" t="s">
        <v>15</v>
      </c>
      <c r="G29" s="340"/>
      <c r="H29" s="344"/>
      <c r="I29" s="315"/>
      <c r="J29" s="315"/>
      <c r="K29" s="315"/>
      <c r="L29" s="316"/>
      <c r="M29" s="316"/>
      <c r="N29" s="316"/>
      <c r="O29" s="316"/>
      <c r="P29" s="317"/>
      <c r="Q29" s="317"/>
      <c r="R29" s="317"/>
      <c r="S29" s="317"/>
      <c r="T29" s="317"/>
      <c r="U29" s="317"/>
      <c r="V29" s="317"/>
      <c r="W29" s="317"/>
      <c r="X29" s="315"/>
      <c r="Y29" s="318"/>
    </row>
    <row r="30" spans="1:25" s="2" customFormat="1" ht="16.25" customHeight="1">
      <c r="A30" s="26">
        <v>24</v>
      </c>
      <c r="B30" s="352">
        <v>42322</v>
      </c>
      <c r="C30" s="309" t="s">
        <v>77</v>
      </c>
      <c r="D30" s="310" t="s">
        <v>721</v>
      </c>
      <c r="E30" s="311" t="s">
        <v>722</v>
      </c>
      <c r="F30" s="341" t="s">
        <v>16</v>
      </c>
      <c r="G30" s="342"/>
      <c r="H30" s="344"/>
      <c r="I30" s="316"/>
      <c r="J30" s="316"/>
      <c r="K30" s="316"/>
      <c r="L30" s="316"/>
      <c r="M30" s="316"/>
      <c r="N30" s="316"/>
      <c r="O30" s="316"/>
      <c r="P30" s="317"/>
      <c r="Q30" s="317"/>
      <c r="R30" s="317"/>
      <c r="S30" s="317"/>
      <c r="T30" s="317"/>
      <c r="U30" s="317"/>
      <c r="V30" s="317"/>
      <c r="W30" s="317"/>
      <c r="X30" s="315"/>
      <c r="Y30" s="318"/>
    </row>
    <row r="31" spans="1:25" s="2" customFormat="1" ht="16.25" customHeight="1">
      <c r="A31" s="37">
        <v>25</v>
      </c>
      <c r="B31" s="361">
        <v>42324</v>
      </c>
      <c r="C31" s="285" t="s">
        <v>77</v>
      </c>
      <c r="D31" s="286" t="s">
        <v>714</v>
      </c>
      <c r="E31" s="287" t="s">
        <v>715</v>
      </c>
      <c r="F31" s="288" t="s">
        <v>17</v>
      </c>
      <c r="G31" s="289"/>
      <c r="H31" s="358"/>
      <c r="I31" s="291"/>
      <c r="J31" s="291"/>
      <c r="K31" s="291"/>
      <c r="L31" s="291"/>
      <c r="M31" s="291"/>
      <c r="N31" s="291"/>
      <c r="O31" s="291"/>
      <c r="P31" s="290"/>
      <c r="Q31" s="290"/>
      <c r="R31" s="290"/>
      <c r="S31" s="290"/>
      <c r="T31" s="290"/>
      <c r="U31" s="290"/>
      <c r="V31" s="290"/>
      <c r="W31" s="290"/>
      <c r="X31" s="292"/>
      <c r="Y31" s="359"/>
    </row>
    <row r="32" spans="1:25" s="2" customFormat="1" ht="16" customHeight="1">
      <c r="A32" s="15">
        <v>26</v>
      </c>
      <c r="B32" s="482">
        <v>42326</v>
      </c>
      <c r="C32" s="322" t="s">
        <v>77</v>
      </c>
      <c r="D32" s="323" t="s">
        <v>696</v>
      </c>
      <c r="E32" s="324" t="s">
        <v>697</v>
      </c>
      <c r="F32" s="325" t="s">
        <v>13</v>
      </c>
      <c r="G32" s="339"/>
      <c r="H32" s="327"/>
      <c r="I32" s="328"/>
      <c r="J32" s="328"/>
      <c r="K32" s="328"/>
      <c r="L32" s="328"/>
      <c r="M32" s="328"/>
      <c r="N32" s="328"/>
      <c r="O32" s="328"/>
      <c r="P32" s="329"/>
      <c r="Q32" s="329"/>
      <c r="R32" s="329"/>
      <c r="S32" s="329"/>
      <c r="T32" s="329"/>
      <c r="U32" s="329"/>
      <c r="V32" s="329"/>
      <c r="W32" s="329"/>
      <c r="X32" s="330"/>
      <c r="Y32" s="331"/>
    </row>
    <row r="33" spans="1:25" s="2" customFormat="1" ht="16" customHeight="1">
      <c r="A33" s="66">
        <v>27</v>
      </c>
      <c r="B33" s="481">
        <v>42327</v>
      </c>
      <c r="C33" s="345" t="s">
        <v>77</v>
      </c>
      <c r="D33" s="346" t="s">
        <v>644</v>
      </c>
      <c r="E33" s="347" t="s">
        <v>695</v>
      </c>
      <c r="F33" s="341" t="s">
        <v>14</v>
      </c>
      <c r="G33" s="348"/>
      <c r="H33" s="360"/>
      <c r="I33" s="350"/>
      <c r="J33" s="350"/>
      <c r="K33" s="350"/>
      <c r="L33" s="350"/>
      <c r="M33" s="350"/>
      <c r="N33" s="350"/>
      <c r="O33" s="350"/>
      <c r="P33" s="349"/>
      <c r="Q33" s="349"/>
      <c r="R33" s="349"/>
      <c r="S33" s="349"/>
      <c r="T33" s="349"/>
      <c r="U33" s="349"/>
      <c r="V33" s="349"/>
      <c r="W33" s="349"/>
      <c r="X33" s="351"/>
      <c r="Y33" s="476"/>
    </row>
    <row r="34" spans="1:25" s="2" customFormat="1" ht="16.25" customHeight="1">
      <c r="A34" s="26">
        <v>28</v>
      </c>
      <c r="B34" s="308">
        <v>42369</v>
      </c>
      <c r="C34" s="309" t="s">
        <v>77</v>
      </c>
      <c r="D34" s="310" t="s">
        <v>728</v>
      </c>
      <c r="E34" s="311" t="s">
        <v>729</v>
      </c>
      <c r="F34" s="307" t="s">
        <v>15</v>
      </c>
      <c r="G34" s="340"/>
      <c r="H34" s="314"/>
      <c r="I34" s="315"/>
      <c r="J34" s="315"/>
      <c r="K34" s="315"/>
      <c r="L34" s="316"/>
      <c r="M34" s="316"/>
      <c r="N34" s="316"/>
      <c r="O34" s="316"/>
      <c r="P34" s="317"/>
      <c r="Q34" s="317"/>
      <c r="R34" s="317"/>
      <c r="S34" s="317"/>
      <c r="T34" s="317"/>
      <c r="U34" s="317"/>
      <c r="V34" s="317"/>
      <c r="W34" s="317"/>
      <c r="X34" s="315"/>
      <c r="Y34" s="318"/>
    </row>
    <row r="35" spans="1:25" s="2" customFormat="1" ht="16.25" customHeight="1">
      <c r="A35" s="26">
        <v>29</v>
      </c>
      <c r="B35" s="308">
        <v>42371</v>
      </c>
      <c r="C35" s="309" t="s">
        <v>77</v>
      </c>
      <c r="D35" s="310" t="s">
        <v>710</v>
      </c>
      <c r="E35" s="311" t="s">
        <v>711</v>
      </c>
      <c r="F35" s="341" t="s">
        <v>16</v>
      </c>
      <c r="G35" s="447"/>
      <c r="H35" s="343"/>
      <c r="I35" s="316"/>
      <c r="J35" s="316"/>
      <c r="K35" s="316"/>
      <c r="L35" s="316"/>
      <c r="M35" s="316"/>
      <c r="N35" s="316"/>
      <c r="O35" s="316"/>
      <c r="P35" s="317"/>
      <c r="Q35" s="317"/>
      <c r="R35" s="317"/>
      <c r="S35" s="317"/>
      <c r="T35" s="317"/>
      <c r="U35" s="317"/>
      <c r="V35" s="317"/>
      <c r="W35" s="317"/>
      <c r="X35" s="315"/>
      <c r="Y35" s="318"/>
    </row>
    <row r="36" spans="1:25" s="2" customFormat="1" ht="16.25" customHeight="1">
      <c r="A36" s="37">
        <v>30</v>
      </c>
      <c r="B36" s="284">
        <v>42374</v>
      </c>
      <c r="C36" s="285" t="s">
        <v>77</v>
      </c>
      <c r="D36" s="286" t="s">
        <v>723</v>
      </c>
      <c r="E36" s="287" t="s">
        <v>724</v>
      </c>
      <c r="F36" s="288" t="s">
        <v>17</v>
      </c>
      <c r="G36" s="289"/>
      <c r="H36" s="358"/>
      <c r="I36" s="291"/>
      <c r="J36" s="291"/>
      <c r="K36" s="291"/>
      <c r="L36" s="291"/>
      <c r="M36" s="291"/>
      <c r="N36" s="291"/>
      <c r="O36" s="291"/>
      <c r="P36" s="290"/>
      <c r="Q36" s="290"/>
      <c r="R36" s="290"/>
      <c r="S36" s="290"/>
      <c r="T36" s="290"/>
      <c r="U36" s="290"/>
      <c r="V36" s="290"/>
      <c r="W36" s="290"/>
      <c r="X36" s="292"/>
      <c r="Y36" s="359"/>
    </row>
    <row r="37" spans="1:25" s="2" customFormat="1" ht="16" customHeight="1">
      <c r="A37" s="15">
        <v>31</v>
      </c>
      <c r="B37" s="321">
        <v>42412</v>
      </c>
      <c r="C37" s="322" t="s">
        <v>77</v>
      </c>
      <c r="D37" s="323" t="s">
        <v>708</v>
      </c>
      <c r="E37" s="324" t="s">
        <v>709</v>
      </c>
      <c r="F37" s="325" t="s">
        <v>13</v>
      </c>
      <c r="G37" s="339"/>
      <c r="H37" s="327"/>
      <c r="I37" s="328"/>
      <c r="J37" s="328"/>
      <c r="K37" s="328"/>
      <c r="L37" s="328"/>
      <c r="M37" s="328"/>
      <c r="N37" s="328"/>
      <c r="O37" s="328"/>
      <c r="P37" s="329"/>
      <c r="Q37" s="329"/>
      <c r="R37" s="329"/>
      <c r="S37" s="329"/>
      <c r="T37" s="329"/>
      <c r="U37" s="329"/>
      <c r="V37" s="329"/>
      <c r="W37" s="329"/>
      <c r="X37" s="330"/>
      <c r="Y37" s="331"/>
    </row>
    <row r="38" spans="1:25" s="2" customFormat="1" ht="16" customHeight="1">
      <c r="A38" s="66">
        <v>32</v>
      </c>
      <c r="B38" s="481">
        <v>42446</v>
      </c>
      <c r="C38" s="345" t="s">
        <v>77</v>
      </c>
      <c r="D38" s="346" t="s">
        <v>738</v>
      </c>
      <c r="E38" s="347" t="s">
        <v>739</v>
      </c>
      <c r="F38" s="341" t="s">
        <v>14</v>
      </c>
      <c r="G38" s="348"/>
      <c r="H38" s="360"/>
      <c r="I38" s="350"/>
      <c r="J38" s="350"/>
      <c r="K38" s="350"/>
      <c r="L38" s="350"/>
      <c r="M38" s="350"/>
      <c r="N38" s="350"/>
      <c r="O38" s="350"/>
      <c r="P38" s="349"/>
      <c r="Q38" s="349"/>
      <c r="R38" s="349"/>
      <c r="S38" s="349"/>
      <c r="T38" s="349"/>
      <c r="U38" s="349"/>
      <c r="V38" s="349"/>
      <c r="W38" s="349"/>
      <c r="X38" s="351"/>
      <c r="Y38" s="476"/>
    </row>
    <row r="39" spans="1:25" s="2" customFormat="1" ht="16.25" customHeight="1">
      <c r="A39" s="26">
        <v>33</v>
      </c>
      <c r="B39" s="308">
        <v>42453</v>
      </c>
      <c r="C39" s="309" t="s">
        <v>77</v>
      </c>
      <c r="D39" s="310" t="s">
        <v>734</v>
      </c>
      <c r="E39" s="311" t="s">
        <v>735</v>
      </c>
      <c r="F39" s="307" t="s">
        <v>15</v>
      </c>
      <c r="G39" s="342"/>
      <c r="H39" s="343"/>
      <c r="I39" s="316"/>
      <c r="J39" s="316"/>
      <c r="K39" s="316"/>
      <c r="L39" s="316"/>
      <c r="M39" s="316"/>
      <c r="N39" s="316"/>
      <c r="O39" s="316"/>
      <c r="P39" s="317"/>
      <c r="Q39" s="317"/>
      <c r="R39" s="317"/>
      <c r="S39" s="317"/>
      <c r="T39" s="317"/>
      <c r="U39" s="317"/>
      <c r="V39" s="317"/>
      <c r="W39" s="317"/>
      <c r="X39" s="315"/>
      <c r="Y39" s="318"/>
    </row>
    <row r="40" spans="1:25" s="2" customFormat="1" ht="16.25" customHeight="1">
      <c r="A40" s="26">
        <v>34</v>
      </c>
      <c r="B40" s="308">
        <v>42575</v>
      </c>
      <c r="C40" s="309" t="s">
        <v>77</v>
      </c>
      <c r="D40" s="310" t="s">
        <v>706</v>
      </c>
      <c r="E40" s="311" t="s">
        <v>707</v>
      </c>
      <c r="F40" s="341" t="s">
        <v>16</v>
      </c>
      <c r="G40" s="340"/>
      <c r="H40" s="314"/>
      <c r="I40" s="315"/>
      <c r="J40" s="315"/>
      <c r="K40" s="315"/>
      <c r="L40" s="316"/>
      <c r="M40" s="316"/>
      <c r="N40" s="316"/>
      <c r="O40" s="316"/>
      <c r="P40" s="317"/>
      <c r="Q40" s="317"/>
      <c r="R40" s="317"/>
      <c r="S40" s="317"/>
      <c r="T40" s="317"/>
      <c r="U40" s="317"/>
      <c r="V40" s="317"/>
      <c r="W40" s="317"/>
      <c r="X40" s="315"/>
      <c r="Y40" s="318"/>
    </row>
    <row r="41" spans="1:25" s="2" customFormat="1" ht="16.25" customHeight="1">
      <c r="A41" s="37">
        <v>35</v>
      </c>
      <c r="B41" s="284">
        <v>42578</v>
      </c>
      <c r="C41" s="285" t="s">
        <v>77</v>
      </c>
      <c r="D41" s="286" t="s">
        <v>732</v>
      </c>
      <c r="E41" s="287" t="s">
        <v>1044</v>
      </c>
      <c r="F41" s="288" t="s">
        <v>17</v>
      </c>
      <c r="G41" s="289"/>
      <c r="H41" s="358"/>
      <c r="I41" s="291"/>
      <c r="J41" s="291"/>
      <c r="K41" s="291"/>
      <c r="L41" s="292"/>
      <c r="M41" s="292"/>
      <c r="N41" s="388"/>
      <c r="O41" s="388"/>
      <c r="P41" s="387"/>
      <c r="Q41" s="387"/>
      <c r="R41" s="387"/>
      <c r="S41" s="387"/>
      <c r="T41" s="387"/>
      <c r="U41" s="387"/>
      <c r="V41" s="387"/>
      <c r="W41" s="387"/>
      <c r="X41" s="388"/>
      <c r="Y41" s="483"/>
    </row>
    <row r="42" spans="1:25" s="2" customFormat="1" ht="16" customHeight="1">
      <c r="A42" s="15">
        <v>36</v>
      </c>
      <c r="B42" s="640">
        <v>44439</v>
      </c>
      <c r="C42" s="641" t="s">
        <v>77</v>
      </c>
      <c r="D42" s="642" t="s">
        <v>755</v>
      </c>
      <c r="E42" s="643" t="s">
        <v>756</v>
      </c>
      <c r="F42" s="644" t="s">
        <v>14</v>
      </c>
      <c r="G42" s="339"/>
      <c r="H42" s="327"/>
      <c r="I42" s="328"/>
      <c r="J42" s="328"/>
      <c r="K42" s="328"/>
      <c r="L42" s="328"/>
      <c r="M42" s="328"/>
      <c r="N42" s="328"/>
      <c r="O42" s="328"/>
      <c r="P42" s="329"/>
      <c r="Q42" s="329"/>
      <c r="R42" s="329"/>
      <c r="S42" s="329"/>
      <c r="T42" s="329"/>
      <c r="U42" s="329"/>
      <c r="V42" s="329"/>
      <c r="W42" s="329"/>
      <c r="X42" s="330"/>
      <c r="Y42" s="331"/>
    </row>
    <row r="43" spans="1:25" s="2" customFormat="1" ht="16" customHeight="1">
      <c r="A43" s="66">
        <v>37</v>
      </c>
      <c r="B43" s="584">
        <v>44440</v>
      </c>
      <c r="C43" s="615" t="s">
        <v>77</v>
      </c>
      <c r="D43" s="616" t="s">
        <v>759</v>
      </c>
      <c r="E43" s="617" t="s">
        <v>760</v>
      </c>
      <c r="F43" s="638" t="s">
        <v>15</v>
      </c>
      <c r="G43" s="484"/>
      <c r="H43" s="360"/>
      <c r="I43" s="350"/>
      <c r="J43" s="350"/>
      <c r="K43" s="350"/>
      <c r="L43" s="350"/>
      <c r="M43" s="350"/>
      <c r="N43" s="350"/>
      <c r="O43" s="350"/>
      <c r="P43" s="349"/>
      <c r="Q43" s="349"/>
      <c r="R43" s="349"/>
      <c r="S43" s="349"/>
      <c r="T43" s="349"/>
      <c r="U43" s="349"/>
      <c r="V43" s="349"/>
      <c r="W43" s="349"/>
      <c r="X43" s="351"/>
      <c r="Y43" s="476"/>
    </row>
    <row r="44" spans="1:25" s="2" customFormat="1" ht="16.25" customHeight="1">
      <c r="A44" s="26">
        <v>38</v>
      </c>
      <c r="B44" s="584">
        <v>44441</v>
      </c>
      <c r="C44" s="599" t="s">
        <v>77</v>
      </c>
      <c r="D44" s="606" t="s">
        <v>751</v>
      </c>
      <c r="E44" s="607" t="s">
        <v>752</v>
      </c>
      <c r="F44" s="639" t="s">
        <v>16</v>
      </c>
      <c r="G44" s="342"/>
      <c r="H44" s="343"/>
      <c r="I44" s="316"/>
      <c r="J44" s="316"/>
      <c r="K44" s="316"/>
      <c r="L44" s="316"/>
      <c r="M44" s="316"/>
      <c r="N44" s="316"/>
      <c r="O44" s="316"/>
      <c r="P44" s="317"/>
      <c r="Q44" s="317"/>
      <c r="R44" s="317"/>
      <c r="S44" s="317"/>
      <c r="T44" s="317"/>
      <c r="U44" s="317"/>
      <c r="V44" s="317"/>
      <c r="W44" s="317"/>
      <c r="X44" s="315"/>
      <c r="Y44" s="318"/>
    </row>
    <row r="45" spans="1:25" s="2" customFormat="1" ht="16.25" customHeight="1">
      <c r="A45" s="26">
        <v>39</v>
      </c>
      <c r="B45" s="584">
        <v>44442</v>
      </c>
      <c r="C45" s="599" t="s">
        <v>77</v>
      </c>
      <c r="D45" s="606" t="s">
        <v>744</v>
      </c>
      <c r="E45" s="607" t="s">
        <v>745</v>
      </c>
      <c r="F45" s="638" t="s">
        <v>17</v>
      </c>
      <c r="G45" s="340"/>
      <c r="H45" s="314"/>
      <c r="I45" s="315"/>
      <c r="J45" s="315"/>
      <c r="K45" s="315"/>
      <c r="L45" s="316"/>
      <c r="M45" s="316"/>
      <c r="N45" s="316"/>
      <c r="O45" s="316"/>
      <c r="P45" s="317"/>
      <c r="Q45" s="317"/>
      <c r="R45" s="317"/>
      <c r="S45" s="317"/>
      <c r="T45" s="317"/>
      <c r="U45" s="317"/>
      <c r="V45" s="317"/>
      <c r="W45" s="317"/>
      <c r="X45" s="315"/>
      <c r="Y45" s="318"/>
    </row>
    <row r="46" spans="1:25" s="2" customFormat="1" ht="16.25" customHeight="1">
      <c r="A46" s="37"/>
      <c r="B46" s="601"/>
      <c r="C46" s="602"/>
      <c r="D46" s="603"/>
      <c r="E46" s="604"/>
      <c r="F46" s="618"/>
      <c r="G46" s="289"/>
      <c r="H46" s="358"/>
      <c r="I46" s="291"/>
      <c r="J46" s="291"/>
      <c r="K46" s="291"/>
      <c r="L46" s="291"/>
      <c r="M46" s="291"/>
      <c r="N46" s="291"/>
      <c r="O46" s="291"/>
      <c r="P46" s="290"/>
      <c r="Q46" s="290"/>
      <c r="R46" s="290"/>
      <c r="S46" s="290"/>
      <c r="T46" s="290"/>
      <c r="U46" s="290"/>
      <c r="V46" s="290"/>
      <c r="W46" s="290"/>
      <c r="X46" s="292"/>
      <c r="Y46" s="359"/>
    </row>
    <row r="47" spans="1:25" s="2" customFormat="1" ht="4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H48" s="73"/>
      <c r="I48" s="70">
        <f>COUNTIF($C$7:$C$46,"ช")</f>
        <v>14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25</v>
      </c>
      <c r="P48" s="69"/>
      <c r="Q48" s="72" t="s">
        <v>8</v>
      </c>
      <c r="X48" s="69"/>
      <c r="Y48" s="69"/>
    </row>
    <row r="49" spans="1:25" s="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>
      <c r="A50" s="85"/>
      <c r="B50" s="86"/>
      <c r="C50" s="85"/>
      <c r="D50" s="169" t="s">
        <v>13</v>
      </c>
      <c r="E50" s="169">
        <f>COUNTIF($F$7:$F$46,"แดง")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>
      <c r="A51" s="85"/>
      <c r="B51" s="86"/>
      <c r="C51" s="85"/>
      <c r="D51" s="169" t="s">
        <v>14</v>
      </c>
      <c r="E51" s="169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11"/>
      <c r="S51" s="11"/>
      <c r="T51" s="11"/>
      <c r="U51" s="11"/>
      <c r="V51" s="11"/>
      <c r="W51" s="11"/>
      <c r="X51" s="11"/>
      <c r="Y51" s="11"/>
    </row>
    <row r="52" spans="1:25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11"/>
      <c r="S52" s="11"/>
      <c r="T52" s="11"/>
      <c r="U52" s="11"/>
      <c r="V52" s="11"/>
      <c r="W52" s="11"/>
      <c r="X52" s="11"/>
      <c r="Y52" s="11"/>
    </row>
    <row r="53" spans="1:25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11"/>
      <c r="S53" s="11"/>
      <c r="T53" s="11"/>
      <c r="U53" s="11"/>
      <c r="V53" s="11"/>
      <c r="W53" s="11"/>
      <c r="X53" s="11"/>
      <c r="Y53" s="11"/>
    </row>
    <row r="54" spans="1:25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11"/>
      <c r="S54" s="11"/>
      <c r="T54" s="11"/>
      <c r="U54" s="11"/>
      <c r="V54" s="11"/>
      <c r="W54" s="11"/>
      <c r="X54" s="11"/>
      <c r="Y54" s="11"/>
    </row>
    <row r="55" spans="1:25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11"/>
      <c r="S55" s="11"/>
      <c r="T55" s="11"/>
      <c r="U55" s="11"/>
      <c r="V55" s="11"/>
      <c r="W55" s="11"/>
      <c r="X55" s="11"/>
      <c r="Y55" s="11"/>
    </row>
    <row r="56" spans="1:25" ht="15" customHeight="1">
      <c r="A56" s="90"/>
      <c r="B56" s="87"/>
      <c r="C56" s="88"/>
      <c r="D56" s="89"/>
      <c r="E56" s="89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spans="1:25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spans="1:25" ht="15" customHeight="1">
      <c r="A58" s="90"/>
      <c r="B58" s="87"/>
      <c r="C58" s="91"/>
      <c r="D58" s="92"/>
      <c r="E58" s="92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25" ht="15" customHeight="1">
      <c r="A59" s="90"/>
      <c r="B59" s="87"/>
      <c r="C59" s="88"/>
      <c r="D59" s="89"/>
      <c r="E59" s="89"/>
      <c r="F59" s="90"/>
      <c r="G59" s="90"/>
      <c r="H59" s="90"/>
      <c r="I59" s="90"/>
      <c r="J59" s="90"/>
    </row>
  </sheetData>
  <mergeCells count="8">
    <mergeCell ref="G24:M24"/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ยอด ม.4</vt:lpstr>
      <vt:lpstr>'4-1'!Print_Area</vt:lpstr>
      <vt:lpstr>'4-10'!Print_Area</vt:lpstr>
      <vt:lpstr>'4-11'!Print_Area</vt:lpstr>
      <vt:lpstr>'4-12'!Print_Area</vt:lpstr>
      <vt:lpstr>'4-13'!Print_Area</vt:lpstr>
      <vt:lpstr>'4-14'!Print_Area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2024-11-28T06:47:37Z</cp:lastPrinted>
  <dcterms:created xsi:type="dcterms:W3CDTF">2002-05-20T03:15:00Z</dcterms:created>
  <dcterms:modified xsi:type="dcterms:W3CDTF">2025-01-22T09:23:39Z</dcterms:modified>
</cp:coreProperties>
</file>